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SCHOOL PLANNING\Data\Forecasts\2023-24 Summer Forecast\Awaiting signoff for publication\"/>
    </mc:Choice>
  </mc:AlternateContent>
  <xr:revisionPtr revIDLastSave="0" documentId="13_ncr:1_{DF6E0644-65BA-4F1B-B79B-7DB7AFEF061D}" xr6:coauthVersionLast="47" xr6:coauthVersionMax="47" xr10:uidLastSave="{00000000-0000-0000-0000-000000000000}"/>
  <workbookProtection workbookAlgorithmName="SHA-512" workbookHashValue="3Vl83hdCxI5sTXZqzGXxsRaS8oLoMJv0tATzOELbDFTgSG22c6hLqX68gqdDQ2ab4tKGYkRgX8Z0aUSDNx1zFQ==" workbookSaltValue="JlYg4dFvVv+Ooles4h9Eww==" workbookSpinCount="100000" lockStructure="1"/>
  <bookViews>
    <workbookView xWindow="-110" yWindow="-110" windowWidth="19420" windowHeight="10420" firstSheet="5" activeTab="8" xr2:uid="{6218AE24-A86E-454E-A4B0-723216040124}"/>
  </bookViews>
  <sheets>
    <sheet name="Letchworth" sheetId="2" r:id="rId1"/>
    <sheet name="Baldock" sheetId="3" r:id="rId2"/>
    <sheet name="Hitchin" sheetId="4" r:id="rId3"/>
    <sheet name="Stevenage" sheetId="5" r:id="rId4"/>
    <sheet name="Bishop's Stortford &amp; Sawbridgew" sheetId="6" r:id="rId5"/>
    <sheet name="Hertford &amp; Ware" sheetId="7" r:id="rId6"/>
    <sheet name="Broxbourne" sheetId="8" r:id="rId7"/>
    <sheet name="Welwyn Garden City" sheetId="9" r:id="rId8"/>
    <sheet name="Hatfield" sheetId="10" r:id="rId9"/>
    <sheet name="St Albans" sheetId="11" r:id="rId10"/>
    <sheet name="Harpenden" sheetId="12" r:id="rId11"/>
    <sheet name="Potters Bar" sheetId="13" r:id="rId12"/>
    <sheet name="Borehamwood" sheetId="14" r:id="rId13"/>
    <sheet name="Tring" sheetId="15" r:id="rId14"/>
    <sheet name="Berkhamsted" sheetId="16" r:id="rId15"/>
    <sheet name="Hemel Hempstead" sheetId="17" r:id="rId16"/>
    <sheet name="Rickmansworth" sheetId="18" r:id="rId17"/>
    <sheet name="Watford" sheetId="19" r:id="rId18"/>
    <sheet name="Radlett &amp; Bushey" sheetId="20" r:id="rId19"/>
    <sheet name="Royston" sheetId="21" r:id="rId20"/>
    <sheet name="Buntingford Middle" sheetId="22" r:id="rId21"/>
    <sheet name="Buntingford Upper" sheetId="23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0" l="1"/>
  <c r="I32" i="5"/>
  <c r="O33" i="23" l="1"/>
  <c r="O35" i="23" s="1"/>
  <c r="N33" i="23"/>
  <c r="N34" i="23" s="1"/>
  <c r="M33" i="23"/>
  <c r="M34" i="23" s="1"/>
  <c r="L33" i="23"/>
  <c r="L35" i="23" s="1"/>
  <c r="K33" i="23"/>
  <c r="K35" i="23" s="1"/>
  <c r="J33" i="23"/>
  <c r="J35" i="23" s="1"/>
  <c r="I33" i="23"/>
  <c r="I35" i="23" s="1"/>
  <c r="E32" i="23"/>
  <c r="H29" i="23"/>
  <c r="G29" i="23"/>
  <c r="F29" i="23"/>
  <c r="O33" i="22"/>
  <c r="O35" i="22" s="1"/>
  <c r="N33" i="22"/>
  <c r="N34" i="22" s="1"/>
  <c r="M33" i="22"/>
  <c r="M34" i="22" s="1"/>
  <c r="L33" i="22"/>
  <c r="L34" i="22" s="1"/>
  <c r="K33" i="22"/>
  <c r="K34" i="22" s="1"/>
  <c r="J33" i="22"/>
  <c r="J35" i="22" s="1"/>
  <c r="I33" i="22"/>
  <c r="I35" i="22" s="1"/>
  <c r="E32" i="22"/>
  <c r="H29" i="22"/>
  <c r="G29" i="22"/>
  <c r="F29" i="22"/>
  <c r="O33" i="21"/>
  <c r="O34" i="21" s="1"/>
  <c r="N33" i="21"/>
  <c r="N34" i="21" s="1"/>
  <c r="M33" i="21"/>
  <c r="M34" i="21" s="1"/>
  <c r="L33" i="21"/>
  <c r="L35" i="21" s="1"/>
  <c r="K33" i="21"/>
  <c r="K35" i="21" s="1"/>
  <c r="J33" i="21"/>
  <c r="J35" i="21" s="1"/>
  <c r="I33" i="21"/>
  <c r="I35" i="21" s="1"/>
  <c r="E32" i="21"/>
  <c r="H29" i="21"/>
  <c r="G29" i="21"/>
  <c r="F29" i="21"/>
  <c r="O33" i="20"/>
  <c r="O35" i="20" s="1"/>
  <c r="N33" i="20"/>
  <c r="N35" i="20" s="1"/>
  <c r="M33" i="20"/>
  <c r="M34" i="20" s="1"/>
  <c r="L33" i="20"/>
  <c r="L35" i="20" s="1"/>
  <c r="K33" i="20"/>
  <c r="K35" i="20" s="1"/>
  <c r="J33" i="20"/>
  <c r="J35" i="20" s="1"/>
  <c r="I33" i="20"/>
  <c r="I35" i="20" s="1"/>
  <c r="E32" i="20"/>
  <c r="H29" i="20"/>
  <c r="G29" i="20"/>
  <c r="F29" i="20"/>
  <c r="O33" i="19"/>
  <c r="O34" i="19" s="1"/>
  <c r="N33" i="19"/>
  <c r="N34" i="19" s="1"/>
  <c r="M33" i="19"/>
  <c r="M34" i="19" s="1"/>
  <c r="L33" i="19"/>
  <c r="L35" i="19" s="1"/>
  <c r="K33" i="19"/>
  <c r="K34" i="19" s="1"/>
  <c r="J33" i="19"/>
  <c r="J35" i="19" s="1"/>
  <c r="I33" i="19"/>
  <c r="I35" i="19" s="1"/>
  <c r="E32" i="19"/>
  <c r="H29" i="19"/>
  <c r="G29" i="19"/>
  <c r="F29" i="19"/>
  <c r="O33" i="18"/>
  <c r="O35" i="18" s="1"/>
  <c r="N33" i="18"/>
  <c r="N35" i="18" s="1"/>
  <c r="M33" i="18"/>
  <c r="M34" i="18" s="1"/>
  <c r="L33" i="18"/>
  <c r="L35" i="18" s="1"/>
  <c r="K33" i="18"/>
  <c r="K34" i="18" s="1"/>
  <c r="J33" i="18"/>
  <c r="J35" i="18" s="1"/>
  <c r="I33" i="18"/>
  <c r="I35" i="18" s="1"/>
  <c r="E32" i="18"/>
  <c r="H29" i="18"/>
  <c r="G29" i="18"/>
  <c r="F29" i="18"/>
  <c r="O33" i="17"/>
  <c r="O34" i="17" s="1"/>
  <c r="N33" i="17"/>
  <c r="N35" i="17" s="1"/>
  <c r="M33" i="17"/>
  <c r="M34" i="17" s="1"/>
  <c r="L33" i="17"/>
  <c r="L35" i="17" s="1"/>
  <c r="K33" i="17"/>
  <c r="K35" i="17" s="1"/>
  <c r="J33" i="17"/>
  <c r="J35" i="17" s="1"/>
  <c r="I33" i="17"/>
  <c r="I35" i="17" s="1"/>
  <c r="E32" i="17"/>
  <c r="H29" i="17"/>
  <c r="G29" i="17"/>
  <c r="F29" i="17"/>
  <c r="O33" i="16"/>
  <c r="O34" i="16" s="1"/>
  <c r="N33" i="16"/>
  <c r="N35" i="16" s="1"/>
  <c r="M33" i="16"/>
  <c r="M34" i="16" s="1"/>
  <c r="L33" i="16"/>
  <c r="L34" i="16" s="1"/>
  <c r="K33" i="16"/>
  <c r="K35" i="16" s="1"/>
  <c r="J33" i="16"/>
  <c r="J34" i="16" s="1"/>
  <c r="I33" i="16"/>
  <c r="I35" i="16" s="1"/>
  <c r="E32" i="16"/>
  <c r="H29" i="16"/>
  <c r="G29" i="16"/>
  <c r="F29" i="16"/>
  <c r="O33" i="15"/>
  <c r="O35" i="15" s="1"/>
  <c r="N33" i="15"/>
  <c r="N35" i="15" s="1"/>
  <c r="M33" i="15"/>
  <c r="M34" i="15" s="1"/>
  <c r="L33" i="15"/>
  <c r="L34" i="15" s="1"/>
  <c r="K33" i="15"/>
  <c r="K35" i="15" s="1"/>
  <c r="J33" i="15"/>
  <c r="J35" i="15" s="1"/>
  <c r="I33" i="15"/>
  <c r="I35" i="15" s="1"/>
  <c r="E32" i="15"/>
  <c r="H29" i="15"/>
  <c r="G29" i="15"/>
  <c r="F29" i="15"/>
  <c r="O33" i="14"/>
  <c r="O34" i="14" s="1"/>
  <c r="N33" i="14"/>
  <c r="N34" i="14" s="1"/>
  <c r="M33" i="14"/>
  <c r="M34" i="14" s="1"/>
  <c r="L33" i="14"/>
  <c r="L35" i="14" s="1"/>
  <c r="K33" i="14"/>
  <c r="K35" i="14" s="1"/>
  <c r="J33" i="14"/>
  <c r="J35" i="14" s="1"/>
  <c r="I33" i="14"/>
  <c r="I35" i="14" s="1"/>
  <c r="E32" i="14"/>
  <c r="H29" i="14"/>
  <c r="G29" i="14"/>
  <c r="F29" i="14"/>
  <c r="O33" i="13"/>
  <c r="O34" i="13" s="1"/>
  <c r="N33" i="13"/>
  <c r="N34" i="13" s="1"/>
  <c r="M33" i="13"/>
  <c r="M34" i="13" s="1"/>
  <c r="L33" i="13"/>
  <c r="L34" i="13" s="1"/>
  <c r="K33" i="13"/>
  <c r="K35" i="13" s="1"/>
  <c r="J33" i="13"/>
  <c r="J35" i="13" s="1"/>
  <c r="I33" i="13"/>
  <c r="I35" i="13" s="1"/>
  <c r="E32" i="13"/>
  <c r="H29" i="13"/>
  <c r="G29" i="13"/>
  <c r="F29" i="13"/>
  <c r="O33" i="12"/>
  <c r="O35" i="12" s="1"/>
  <c r="N33" i="12"/>
  <c r="N35" i="12" s="1"/>
  <c r="M33" i="12"/>
  <c r="M34" i="12" s="1"/>
  <c r="L33" i="12"/>
  <c r="L34" i="12" s="1"/>
  <c r="K33" i="12"/>
  <c r="K35" i="12" s="1"/>
  <c r="J33" i="12"/>
  <c r="J34" i="12" s="1"/>
  <c r="I33" i="12"/>
  <c r="I35" i="12" s="1"/>
  <c r="E32" i="12"/>
  <c r="H29" i="12"/>
  <c r="G29" i="12"/>
  <c r="F29" i="12"/>
  <c r="O33" i="11"/>
  <c r="O35" i="11" s="1"/>
  <c r="N33" i="11"/>
  <c r="N35" i="11" s="1"/>
  <c r="M33" i="11"/>
  <c r="M34" i="11" s="1"/>
  <c r="L33" i="11"/>
  <c r="L34" i="11" s="1"/>
  <c r="K33" i="11"/>
  <c r="K34" i="11" s="1"/>
  <c r="J33" i="11"/>
  <c r="J34" i="11" s="1"/>
  <c r="I33" i="11"/>
  <c r="I35" i="11" s="1"/>
  <c r="E32" i="11"/>
  <c r="H29" i="11"/>
  <c r="G29" i="11"/>
  <c r="F29" i="11"/>
  <c r="O33" i="10"/>
  <c r="O34" i="10" s="1"/>
  <c r="N33" i="10"/>
  <c r="N34" i="10" s="1"/>
  <c r="M33" i="10"/>
  <c r="M35" i="10" s="1"/>
  <c r="L33" i="10"/>
  <c r="L35" i="10" s="1"/>
  <c r="K33" i="10"/>
  <c r="K35" i="10" s="1"/>
  <c r="J33" i="10"/>
  <c r="J35" i="10" s="1"/>
  <c r="I33" i="10"/>
  <c r="I35" i="10" s="1"/>
  <c r="E32" i="10"/>
  <c r="H29" i="10"/>
  <c r="G29" i="10"/>
  <c r="F29" i="10"/>
  <c r="O33" i="9"/>
  <c r="O34" i="9" s="1"/>
  <c r="N33" i="9"/>
  <c r="N34" i="9" s="1"/>
  <c r="M33" i="9"/>
  <c r="M34" i="9" s="1"/>
  <c r="L33" i="9"/>
  <c r="L35" i="9" s="1"/>
  <c r="K33" i="9"/>
  <c r="K35" i="9" s="1"/>
  <c r="J33" i="9"/>
  <c r="J35" i="9" s="1"/>
  <c r="I33" i="9"/>
  <c r="I35" i="9" s="1"/>
  <c r="E32" i="9"/>
  <c r="H29" i="9"/>
  <c r="G29" i="9"/>
  <c r="F29" i="9"/>
  <c r="O33" i="8"/>
  <c r="O34" i="8" s="1"/>
  <c r="N33" i="8"/>
  <c r="N34" i="8" s="1"/>
  <c r="M33" i="8"/>
  <c r="M34" i="8" s="1"/>
  <c r="L33" i="8"/>
  <c r="L35" i="8" s="1"/>
  <c r="K33" i="8"/>
  <c r="K35" i="8" s="1"/>
  <c r="J33" i="8"/>
  <c r="J35" i="8" s="1"/>
  <c r="I33" i="8"/>
  <c r="I35" i="8" s="1"/>
  <c r="E32" i="8"/>
  <c r="H29" i="8"/>
  <c r="G29" i="8"/>
  <c r="F29" i="8"/>
  <c r="O33" i="7"/>
  <c r="O34" i="7" s="1"/>
  <c r="N33" i="7"/>
  <c r="N35" i="7" s="1"/>
  <c r="M33" i="7"/>
  <c r="M34" i="7" s="1"/>
  <c r="L33" i="7"/>
  <c r="L35" i="7" s="1"/>
  <c r="K33" i="7"/>
  <c r="K35" i="7" s="1"/>
  <c r="J33" i="7"/>
  <c r="J35" i="7" s="1"/>
  <c r="I33" i="7"/>
  <c r="I35" i="7" s="1"/>
  <c r="E32" i="7"/>
  <c r="H29" i="7"/>
  <c r="G29" i="7"/>
  <c r="F29" i="7"/>
  <c r="O33" i="6"/>
  <c r="O35" i="6" s="1"/>
  <c r="N33" i="6"/>
  <c r="N34" i="6" s="1"/>
  <c r="M33" i="6"/>
  <c r="M34" i="6" s="1"/>
  <c r="L33" i="6"/>
  <c r="L35" i="6" s="1"/>
  <c r="K33" i="6"/>
  <c r="K35" i="6" s="1"/>
  <c r="J33" i="6"/>
  <c r="J35" i="6" s="1"/>
  <c r="I33" i="6"/>
  <c r="I35" i="6" s="1"/>
  <c r="E32" i="6"/>
  <c r="H29" i="6"/>
  <c r="G29" i="6"/>
  <c r="F29" i="6"/>
  <c r="O33" i="5"/>
  <c r="O34" i="5" s="1"/>
  <c r="N33" i="5"/>
  <c r="N34" i="5" s="1"/>
  <c r="M33" i="5"/>
  <c r="M34" i="5" s="1"/>
  <c r="L33" i="5"/>
  <c r="L35" i="5" s="1"/>
  <c r="K33" i="5"/>
  <c r="K35" i="5" s="1"/>
  <c r="J33" i="5"/>
  <c r="J35" i="5" s="1"/>
  <c r="I33" i="5"/>
  <c r="I35" i="5" s="1"/>
  <c r="E32" i="5"/>
  <c r="H29" i="5"/>
  <c r="G29" i="5"/>
  <c r="F29" i="5"/>
  <c r="O33" i="4"/>
  <c r="O34" i="4" s="1"/>
  <c r="N33" i="4"/>
  <c r="N35" i="4" s="1"/>
  <c r="M33" i="4"/>
  <c r="M35" i="4" s="1"/>
  <c r="L33" i="4"/>
  <c r="L35" i="4" s="1"/>
  <c r="K33" i="4"/>
  <c r="K35" i="4" s="1"/>
  <c r="J33" i="4"/>
  <c r="J35" i="4" s="1"/>
  <c r="I33" i="4"/>
  <c r="I35" i="4" s="1"/>
  <c r="E32" i="4"/>
  <c r="H29" i="4"/>
  <c r="G29" i="4"/>
  <c r="F29" i="4"/>
  <c r="O33" i="3"/>
  <c r="O34" i="3" s="1"/>
  <c r="N33" i="3"/>
  <c r="N35" i="3" s="1"/>
  <c r="M33" i="3"/>
  <c r="M34" i="3" s="1"/>
  <c r="L33" i="3"/>
  <c r="L35" i="3" s="1"/>
  <c r="K33" i="3"/>
  <c r="K35" i="3" s="1"/>
  <c r="J33" i="3"/>
  <c r="J35" i="3" s="1"/>
  <c r="I33" i="3"/>
  <c r="I35" i="3" s="1"/>
  <c r="E32" i="3"/>
  <c r="H29" i="3"/>
  <c r="G29" i="3"/>
  <c r="F29" i="3"/>
  <c r="O33" i="2"/>
  <c r="O34" i="2" s="1"/>
  <c r="N33" i="2"/>
  <c r="N35" i="2" s="1"/>
  <c r="M33" i="2"/>
  <c r="M34" i="2" s="1"/>
  <c r="L33" i="2"/>
  <c r="L35" i="2" s="1"/>
  <c r="K33" i="2"/>
  <c r="K35" i="2" s="1"/>
  <c r="J33" i="2"/>
  <c r="J35" i="2" s="1"/>
  <c r="I33" i="2"/>
  <c r="I35" i="2" s="1"/>
  <c r="E32" i="2"/>
  <c r="H29" i="2"/>
  <c r="G29" i="2"/>
  <c r="F29" i="2"/>
  <c r="J34" i="2" l="1"/>
  <c r="K34" i="2"/>
  <c r="I34" i="2"/>
  <c r="L34" i="2"/>
  <c r="N34" i="3"/>
  <c r="K34" i="3"/>
  <c r="N34" i="4"/>
  <c r="L34" i="4"/>
  <c r="M34" i="4"/>
  <c r="I34" i="5"/>
  <c r="J34" i="5"/>
  <c r="K34" i="5"/>
  <c r="I34" i="6"/>
  <c r="O34" i="6"/>
  <c r="K34" i="7"/>
  <c r="L34" i="7"/>
  <c r="N34" i="7"/>
  <c r="I34" i="7"/>
  <c r="I34" i="8"/>
  <c r="I34" i="9"/>
  <c r="K34" i="9"/>
  <c r="J34" i="9"/>
  <c r="K34" i="10"/>
  <c r="L34" i="10"/>
  <c r="M34" i="10"/>
  <c r="O35" i="10"/>
  <c r="O34" i="11"/>
  <c r="I34" i="11"/>
  <c r="N34" i="11"/>
  <c r="I34" i="12"/>
  <c r="O34" i="12"/>
  <c r="N34" i="12"/>
  <c r="I34" i="13"/>
  <c r="K34" i="13"/>
  <c r="I34" i="14"/>
  <c r="J34" i="14"/>
  <c r="M35" i="14"/>
  <c r="O34" i="15"/>
  <c r="I34" i="15"/>
  <c r="N34" i="15"/>
  <c r="M35" i="16"/>
  <c r="I34" i="16"/>
  <c r="N34" i="16"/>
  <c r="J35" i="16"/>
  <c r="N34" i="17"/>
  <c r="I34" i="17"/>
  <c r="M35" i="20"/>
  <c r="I34" i="20"/>
  <c r="N34" i="20"/>
  <c r="O34" i="20"/>
  <c r="I34" i="21"/>
  <c r="K34" i="21"/>
  <c r="L34" i="21"/>
  <c r="N35" i="22"/>
  <c r="J34" i="22"/>
  <c r="I34" i="23"/>
  <c r="J34" i="23"/>
  <c r="K34" i="23"/>
  <c r="L34" i="23"/>
  <c r="M35" i="23"/>
  <c r="N35" i="23"/>
  <c r="O34" i="23"/>
  <c r="O34" i="22"/>
  <c r="K35" i="22"/>
  <c r="L35" i="22"/>
  <c r="I34" i="22"/>
  <c r="M35" i="22"/>
  <c r="M35" i="21"/>
  <c r="J34" i="21"/>
  <c r="N35" i="21"/>
  <c r="O35" i="21"/>
  <c r="J34" i="20"/>
  <c r="K34" i="20"/>
  <c r="L34" i="20"/>
  <c r="K35" i="19"/>
  <c r="I34" i="19"/>
  <c r="M35" i="19"/>
  <c r="J34" i="19"/>
  <c r="N35" i="19"/>
  <c r="O35" i="19"/>
  <c r="L34" i="19"/>
  <c r="N34" i="18"/>
  <c r="O34" i="18"/>
  <c r="K35" i="18"/>
  <c r="I34" i="18"/>
  <c r="M35" i="18"/>
  <c r="J34" i="18"/>
  <c r="L34" i="18"/>
  <c r="M35" i="17"/>
  <c r="J34" i="17"/>
  <c r="K34" i="17"/>
  <c r="O35" i="17"/>
  <c r="L34" i="17"/>
  <c r="K34" i="16"/>
  <c r="O35" i="16"/>
  <c r="L35" i="16"/>
  <c r="L35" i="15"/>
  <c r="M35" i="15"/>
  <c r="J34" i="15"/>
  <c r="K34" i="15"/>
  <c r="N35" i="14"/>
  <c r="K34" i="14"/>
  <c r="O35" i="14"/>
  <c r="L34" i="14"/>
  <c r="L35" i="13"/>
  <c r="M35" i="13"/>
  <c r="J34" i="13"/>
  <c r="N35" i="13"/>
  <c r="O35" i="13"/>
  <c r="J35" i="12"/>
  <c r="L35" i="12"/>
  <c r="M35" i="12"/>
  <c r="K34" i="12"/>
  <c r="J35" i="11"/>
  <c r="K35" i="11"/>
  <c r="L35" i="11"/>
  <c r="M35" i="11"/>
  <c r="I34" i="10"/>
  <c r="J34" i="10"/>
  <c r="N35" i="10"/>
  <c r="M35" i="9"/>
  <c r="N35" i="9"/>
  <c r="O35" i="9"/>
  <c r="L34" i="9"/>
  <c r="M35" i="8"/>
  <c r="J34" i="8"/>
  <c r="N35" i="8"/>
  <c r="K34" i="8"/>
  <c r="O35" i="8"/>
  <c r="L34" i="8"/>
  <c r="M35" i="7"/>
  <c r="J34" i="7"/>
  <c r="O35" i="7"/>
  <c r="M35" i="6"/>
  <c r="J34" i="6"/>
  <c r="N35" i="6"/>
  <c r="K34" i="6"/>
  <c r="L34" i="6"/>
  <c r="M35" i="5"/>
  <c r="N35" i="5"/>
  <c r="L34" i="5"/>
  <c r="O35" i="5"/>
  <c r="I34" i="4"/>
  <c r="J34" i="4"/>
  <c r="K34" i="4"/>
  <c r="O35" i="4"/>
  <c r="I34" i="3"/>
  <c r="M35" i="3"/>
  <c r="J34" i="3"/>
  <c r="O35" i="3"/>
  <c r="L34" i="3"/>
  <c r="O35" i="2"/>
  <c r="M35" i="2"/>
  <c r="N34" i="2"/>
</calcChain>
</file>

<file path=xl/sharedStrings.xml><?xml version="1.0" encoding="utf-8"?>
<sst xmlns="http://schemas.openxmlformats.org/spreadsheetml/2006/main" count="631" uniqueCount="159">
  <si>
    <t>RAG Reports - Hertfordshire County Council</t>
  </si>
  <si>
    <t>​1</t>
  </si>
  <si>
    <t>Letchworth</t>
  </si>
  <si>
    <t>School Code</t>
  </si>
  <si>
    <t>School Name</t>
  </si>
  <si>
    <t>Places Available</t>
  </si>
  <si>
    <t>Actuals</t>
  </si>
  <si>
    <t>Forecast</t>
  </si>
  <si>
    <t>2023-24</t>
  </si>
  <si>
    <t>2020-21</t>
  </si>
  <si>
    <t>2021-22</t>
  </si>
  <si>
    <t>2022-23</t>
  </si>
  <si>
    <t>2024-25</t>
  </si>
  <si>
    <t>2025-26</t>
  </si>
  <si>
    <t>2026-27</t>
  </si>
  <si>
    <t>2027-28</t>
  </si>
  <si>
    <t>2028-29</t>
  </si>
  <si>
    <t>2029-30</t>
  </si>
  <si>
    <t>Fearnhill School</t>
  </si>
  <si>
    <t>The Highfield School</t>
  </si>
  <si>
    <t>Total Year 7 Pupil Demand</t>
  </si>
  <si>
    <t>Total Year 7 Pupil Yield from New Housing</t>
  </si>
  <si>
    <t>Total Year 7 Places Available</t>
  </si>
  <si>
    <t>Surplus or Shortage of Year 7 Places (No.)</t>
  </si>
  <si>
    <t>Surplus or Shortage of Year 7 Places (%)</t>
  </si>
  <si>
    <t>Surplus or Shortage of Year 7 Places (FE)</t>
  </si>
  <si>
    <t>​2</t>
  </si>
  <si>
    <t>Baldock</t>
  </si>
  <si>
    <t>The Knights Templar School</t>
  </si>
  <si>
    <t>​4</t>
  </si>
  <si>
    <t>Hitchin</t>
  </si>
  <si>
    <t>The Priory School</t>
  </si>
  <si>
    <t>Hitchin Boys' School</t>
  </si>
  <si>
    <t>Hitchin Girls' School</t>
  </si>
  <si>
    <t>​5</t>
  </si>
  <si>
    <t>Stevenage</t>
  </si>
  <si>
    <t>The Thomas Alleyne Academy</t>
  </si>
  <si>
    <t>Barclay Academy</t>
  </si>
  <si>
    <t>Barnwell School</t>
  </si>
  <si>
    <t>The Nobel School</t>
  </si>
  <si>
    <t>Marriotts School</t>
  </si>
  <si>
    <t>The Saint John Henry Newman Catholic School</t>
  </si>
  <si>
    <t>​7</t>
  </si>
  <si>
    <t>Bishop's Stortford &amp; Sawbridgeworth</t>
  </si>
  <si>
    <t>Avanti Grange Secondary School</t>
  </si>
  <si>
    <t>Birchwood High School</t>
  </si>
  <si>
    <t>The Bishop's Stortford High School</t>
  </si>
  <si>
    <t>Leventhorpe</t>
  </si>
  <si>
    <t>The Hertfordshire &amp; Essex High School and Science College</t>
  </si>
  <si>
    <t>Saint Mary's Catholic School</t>
  </si>
  <si>
    <t>Hockerill Anglo-European College</t>
  </si>
  <si>
    <t>​8</t>
  </si>
  <si>
    <t>Hertford &amp; Ware</t>
  </si>
  <si>
    <t>Richard Hale School</t>
  </si>
  <si>
    <t>Presdales School</t>
  </si>
  <si>
    <t>Simon Balle All-Through School</t>
  </si>
  <si>
    <t>The Sele School</t>
  </si>
  <si>
    <t>The Chauncy School</t>
  </si>
  <si>
    <t>​9</t>
  </si>
  <si>
    <t>Broxbourne</t>
  </si>
  <si>
    <t>Haileybury Turnford</t>
  </si>
  <si>
    <t>Robert Barclay Academy</t>
  </si>
  <si>
    <t>The Broxbourne School</t>
  </si>
  <si>
    <t>Goffs School</t>
  </si>
  <si>
    <t>St Mary's Church of England High School (VA)</t>
  </si>
  <si>
    <t>Goffs-Churchgate Academy</t>
  </si>
  <si>
    <t>The John Warner School</t>
  </si>
  <si>
    <t>​10</t>
  </si>
  <si>
    <t>Welwyn Garden City</t>
  </si>
  <si>
    <t>Stanborough School</t>
  </si>
  <si>
    <t>Ridgeway Academy</t>
  </si>
  <si>
    <t>Monk's Walk School</t>
  </si>
  <si>
    <t>​11</t>
  </si>
  <si>
    <t>Hatfield</t>
  </si>
  <si>
    <t>Onslow St Audrey's School</t>
  </si>
  <si>
    <t>Bishop's Hatfield Girls' School</t>
  </si>
  <si>
    <t>​12</t>
  </si>
  <si>
    <t>St Albans</t>
  </si>
  <si>
    <t>Samuel Ryder Academy</t>
  </si>
  <si>
    <t>Verulam School</t>
  </si>
  <si>
    <t>Beaumont School</t>
  </si>
  <si>
    <t>St Albans Girls' School</t>
  </si>
  <si>
    <t>Sandringham School</t>
  </si>
  <si>
    <t>Townsend CofE School</t>
  </si>
  <si>
    <t>Loreto College</t>
  </si>
  <si>
    <t>Nicholas Breakspear Catholic School</t>
  </si>
  <si>
    <t>Marlborough School</t>
  </si>
  <si>
    <t>​13</t>
  </si>
  <si>
    <t>Harpenden</t>
  </si>
  <si>
    <t>Sir John Lawes School</t>
  </si>
  <si>
    <t>Katherine Warington School</t>
  </si>
  <si>
    <t>Roundwood Park School</t>
  </si>
  <si>
    <t>St George's School</t>
  </si>
  <si>
    <t>​14</t>
  </si>
  <si>
    <t>Potters Bar</t>
  </si>
  <si>
    <t>Dame Alice Owen's School</t>
  </si>
  <si>
    <t>Mount Grace School</t>
  </si>
  <si>
    <t>Chancellor's School</t>
  </si>
  <si>
    <t>​15</t>
  </si>
  <si>
    <t>Borehamwood</t>
  </si>
  <si>
    <t>Hertswood Academy</t>
  </si>
  <si>
    <t>Yavneh College</t>
  </si>
  <si>
    <t>​16</t>
  </si>
  <si>
    <t>Tring</t>
  </si>
  <si>
    <t>Tring School</t>
  </si>
  <si>
    <t>​17</t>
  </si>
  <si>
    <t>Berkhamsted</t>
  </si>
  <si>
    <t>Ashlyns School</t>
  </si>
  <si>
    <t>​18</t>
  </si>
  <si>
    <t>Hemel Hempstead</t>
  </si>
  <si>
    <t>The Hemel Hempstead School</t>
  </si>
  <si>
    <t>The Adeyfield Academy</t>
  </si>
  <si>
    <t>Laureate Academy</t>
  </si>
  <si>
    <t>Longdean School</t>
  </si>
  <si>
    <t>Kings Langley School</t>
  </si>
  <si>
    <t>The Astley Cooper School</t>
  </si>
  <si>
    <t>John F Kennedy Catholic School</t>
  </si>
  <si>
    <t>​19</t>
  </si>
  <si>
    <t>Rickmansworth</t>
  </si>
  <si>
    <t>The Reach Free School</t>
  </si>
  <si>
    <t>Croxley Danes School</t>
  </si>
  <si>
    <t>Rickmansworth School</t>
  </si>
  <si>
    <t>Saint Joan of Arc Catholic School</t>
  </si>
  <si>
    <t>St Clement Danes School</t>
  </si>
  <si>
    <t>​20</t>
  </si>
  <si>
    <t>Watford</t>
  </si>
  <si>
    <t>Westfield Academy</t>
  </si>
  <si>
    <t>Watford Grammar School for Boys</t>
  </si>
  <si>
    <t>Watford Grammar School for Girls</t>
  </si>
  <si>
    <t>Parmiter's School</t>
  </si>
  <si>
    <t>Saint Michael's Catholic High School</t>
  </si>
  <si>
    <t>Future Academies Watford</t>
  </si>
  <si>
    <t>​21</t>
  </si>
  <si>
    <t>Radlett &amp; Bushey</t>
  </si>
  <si>
    <t>The Grange Academy</t>
  </si>
  <si>
    <t>Bushey Meads School</t>
  </si>
  <si>
    <t>Queens' School</t>
  </si>
  <si>
    <t>​3</t>
  </si>
  <si>
    <t>Royston</t>
  </si>
  <si>
    <t>King James Academy Royston</t>
  </si>
  <si>
    <t>Total Year 5 Pupil Demand</t>
  </si>
  <si>
    <t>Total Year 5 Pupil Yield from New Housing</t>
  </si>
  <si>
    <t>Total Year 5 Places Available</t>
  </si>
  <si>
    <t>Surplus or Shortage of Year 5 Places (No.)</t>
  </si>
  <si>
    <t>Surplus or Shortage of Year 5 Places (%)</t>
  </si>
  <si>
    <t>Surplus or Shortage of Year 5 Places (FE)</t>
  </si>
  <si>
    <t>​6.1.0</t>
  </si>
  <si>
    <t>Buntingford Middle</t>
  </si>
  <si>
    <t>Ralph Sadleir School</t>
  </si>
  <si>
    <t>Edwinstree Church of England Middle School</t>
  </si>
  <si>
    <t>​6.0.0</t>
  </si>
  <si>
    <t>Buntingford Upper</t>
  </si>
  <si>
    <t>Freman College</t>
  </si>
  <si>
    <t>Total Year 9 Pupil Demand</t>
  </si>
  <si>
    <t>Total Year 9 Pupil Yield from New Housing</t>
  </si>
  <si>
    <t>Total Year 9 Places Available</t>
  </si>
  <si>
    <t>Surplus or Shortage of Year 9 Places (No.)</t>
  </si>
  <si>
    <t>Surplus or Shortage of Year 9 Places (%)</t>
  </si>
  <si>
    <t>Surplus or Shortage of Year 9 Places (FE)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</si>
</sst>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Calibri"/>
      <family val="2"/>
      <scheme val="minor"/>
    </font>
    <font>
      <sz val="11"/>
      <name val="Calibri"/>
      <family val="2"/>
      <scheme val="minor"/>
    </font>
    <font>
      <b/>
      <sz val="17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4F4F4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4" fillId="0" borderId="22" xfId="0" applyNumberFormat="1" applyFont="1" applyBorder="1" applyAlignment="1">
      <alignment horizontal="right" vertical="center" wrapText="1"/>
    </xf>
    <xf numFmtId="3" fontId="4" fillId="5" borderId="23" xfId="0" applyNumberFormat="1" applyFont="1" applyFill="1" applyBorder="1" applyAlignment="1">
      <alignment horizontal="right" vertical="center" wrapText="1"/>
    </xf>
    <xf numFmtId="3" fontId="4" fillId="5" borderId="22" xfId="0" applyNumberFormat="1" applyFont="1" applyFill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3" fontId="4" fillId="0" borderId="24" xfId="0" applyNumberFormat="1" applyFont="1" applyBorder="1" applyAlignment="1">
      <alignment horizontal="right" vertical="center" wrapText="1"/>
    </xf>
    <xf numFmtId="3" fontId="4" fillId="0" borderId="26" xfId="0" applyNumberFormat="1" applyFont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3" fontId="4" fillId="5" borderId="28" xfId="0" applyNumberFormat="1" applyFont="1" applyFill="1" applyBorder="1" applyAlignment="1">
      <alignment horizontal="right" vertical="center" wrapText="1"/>
    </xf>
    <xf numFmtId="3" fontId="4" fillId="5" borderId="27" xfId="0" applyNumberFormat="1" applyFont="1" applyFill="1" applyBorder="1" applyAlignment="1">
      <alignment horizontal="right" vertical="center" wrapText="1"/>
    </xf>
    <xf numFmtId="3" fontId="4" fillId="6" borderId="27" xfId="0" applyNumberFormat="1" applyFont="1" applyFill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right" vertical="center" wrapText="1"/>
    </xf>
    <xf numFmtId="3" fontId="4" fillId="0" borderId="31" xfId="0" applyNumberFormat="1" applyFont="1" applyBorder="1" applyAlignment="1">
      <alignment horizontal="right" vertical="center" wrapText="1"/>
    </xf>
    <xf numFmtId="3" fontId="4" fillId="0" borderId="32" xfId="0" applyNumberFormat="1" applyFont="1" applyBorder="1" applyAlignment="1">
      <alignment horizontal="right" vertical="center" wrapText="1"/>
    </xf>
    <xf numFmtId="3" fontId="4" fillId="0" borderId="33" xfId="0" applyNumberFormat="1" applyFont="1" applyBorder="1" applyAlignment="1">
      <alignment horizontal="right" vertical="center" wrapText="1"/>
    </xf>
    <xf numFmtId="0" fontId="4" fillId="5" borderId="34" xfId="0" applyFont="1" applyFill="1" applyBorder="1" applyAlignment="1">
      <alignment horizontal="right" vertical="center" wrapText="1"/>
    </xf>
    <xf numFmtId="0" fontId="4" fillId="5" borderId="3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3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right" vertical="center" wrapText="1"/>
    </xf>
    <xf numFmtId="3" fontId="6" fillId="2" borderId="36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37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38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36" xfId="0" applyNumberFormat="1" applyFont="1" applyFill="1" applyBorder="1" applyAlignment="1">
      <alignment horizontal="right" vertical="center" wrapText="1"/>
    </xf>
    <xf numFmtId="3" fontId="6" fillId="2" borderId="37" xfId="0" applyNumberFormat="1" applyFont="1" applyFill="1" applyBorder="1" applyAlignment="1">
      <alignment horizontal="righ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5" borderId="29" xfId="0" applyFont="1" applyFill="1" applyBorder="1" applyAlignment="1">
      <alignment horizontal="right" vertical="center" wrapText="1"/>
    </xf>
    <xf numFmtId="0" fontId="6" fillId="5" borderId="34" xfId="0" applyFont="1" applyFill="1" applyBorder="1" applyAlignment="1">
      <alignment horizontal="right" vertical="center" wrapText="1"/>
    </xf>
    <xf numFmtId="0" fontId="6" fillId="5" borderId="32" xfId="0" applyFont="1" applyFill="1" applyBorder="1" applyAlignment="1">
      <alignment horizontal="right" vertical="center" wrapText="1"/>
    </xf>
    <xf numFmtId="0" fontId="6" fillId="5" borderId="33" xfId="0" applyFont="1" applyFill="1" applyBorder="1" applyAlignment="1">
      <alignment horizontal="right" vertical="center" wrapText="1"/>
    </xf>
    <xf numFmtId="3" fontId="2" fillId="2" borderId="34" xfId="0" applyNumberFormat="1" applyFont="1" applyFill="1" applyBorder="1" applyAlignment="1">
      <alignment horizontal="right" vertical="center"/>
    </xf>
    <xf numFmtId="3" fontId="2" fillId="2" borderId="32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3" fontId="6" fillId="2" borderId="40" xfId="0" applyNumberFormat="1" applyFont="1" applyFill="1" applyBorder="1" applyAlignment="1" applyProtection="1">
      <alignment horizontal="right" vertical="center" wrapText="1"/>
      <protection hidden="1"/>
    </xf>
    <xf numFmtId="0" fontId="6" fillId="5" borderId="36" xfId="0" applyFont="1" applyFill="1" applyBorder="1" applyAlignment="1">
      <alignment horizontal="right" vertical="center" wrapText="1"/>
    </xf>
    <xf numFmtId="0" fontId="6" fillId="5" borderId="37" xfId="0" applyFont="1" applyFill="1" applyBorder="1" applyAlignment="1">
      <alignment horizontal="right" vertical="center" wrapText="1"/>
    </xf>
    <xf numFmtId="0" fontId="6" fillId="5" borderId="41" xfId="0" applyFont="1" applyFill="1" applyBorder="1" applyAlignment="1">
      <alignment horizontal="righ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>
      <alignment horizontal="right" vertical="center" wrapText="1"/>
    </xf>
    <xf numFmtId="0" fontId="6" fillId="5" borderId="23" xfId="0" applyFont="1" applyFill="1" applyBorder="1" applyAlignment="1">
      <alignment horizontal="right" vertical="center" wrapText="1"/>
    </xf>
    <xf numFmtId="0" fontId="6" fillId="5" borderId="22" xfId="0" applyFont="1" applyFill="1" applyBorder="1" applyAlignment="1">
      <alignment horizontal="right" vertical="center" wrapText="1"/>
    </xf>
    <xf numFmtId="0" fontId="6" fillId="5" borderId="43" xfId="0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 applyProtection="1">
      <alignment horizontal="right" vertical="center"/>
      <protection hidden="1"/>
    </xf>
    <xf numFmtId="3" fontId="2" fillId="2" borderId="22" xfId="0" applyNumberFormat="1" applyFont="1" applyFill="1" applyBorder="1" applyAlignment="1" applyProtection="1">
      <alignment horizontal="right" vertical="center"/>
      <protection hidden="1"/>
    </xf>
    <xf numFmtId="0" fontId="6" fillId="5" borderId="44" xfId="0" applyFont="1" applyFill="1" applyBorder="1" applyAlignment="1">
      <alignment horizontal="right" vertical="center" wrapText="1"/>
    </xf>
    <xf numFmtId="0" fontId="6" fillId="5" borderId="28" xfId="0" applyFont="1" applyFill="1" applyBorder="1" applyAlignment="1">
      <alignment horizontal="right" vertical="center" wrapText="1"/>
    </xf>
    <xf numFmtId="0" fontId="6" fillId="5" borderId="27" xfId="0" applyFont="1" applyFill="1" applyBorder="1" applyAlignment="1">
      <alignment horizontal="right" vertical="center" wrapText="1"/>
    </xf>
    <xf numFmtId="0" fontId="6" fillId="5" borderId="45" xfId="0" applyFont="1" applyFill="1" applyBorder="1" applyAlignment="1">
      <alignment horizontal="right" vertical="center" wrapText="1"/>
    </xf>
    <xf numFmtId="164" fontId="2" fillId="2" borderId="28" xfId="1" applyNumberFormat="1" applyFont="1" applyFill="1" applyBorder="1" applyAlignment="1" applyProtection="1">
      <alignment horizontal="right" vertical="center"/>
      <protection hidden="1"/>
    </xf>
    <xf numFmtId="164" fontId="2" fillId="2" borderId="27" xfId="1" applyNumberFormat="1" applyFont="1" applyFill="1" applyBorder="1" applyAlignment="1" applyProtection="1">
      <alignment horizontal="right" vertical="center"/>
      <protection hidden="1"/>
    </xf>
    <xf numFmtId="0" fontId="6" fillId="2" borderId="12" xfId="0" applyFont="1" applyFill="1" applyBorder="1" applyAlignment="1">
      <alignment horizontal="left" vertical="center" wrapText="1"/>
    </xf>
    <xf numFmtId="0" fontId="6" fillId="5" borderId="46" xfId="0" applyFont="1" applyFill="1" applyBorder="1" applyAlignment="1">
      <alignment horizontal="right" vertical="center" wrapText="1"/>
    </xf>
    <xf numFmtId="0" fontId="6" fillId="5" borderId="47" xfId="0" applyFont="1" applyFill="1" applyBorder="1" applyAlignment="1">
      <alignment horizontal="right" vertical="center" wrapText="1"/>
    </xf>
    <xf numFmtId="165" fontId="2" fillId="2" borderId="34" xfId="0" applyNumberFormat="1" applyFont="1" applyFill="1" applyBorder="1" applyAlignment="1" applyProtection="1">
      <alignment horizontal="right" vertical="center"/>
      <protection hidden="1"/>
    </xf>
    <xf numFmtId="165" fontId="2" fillId="2" borderId="32" xfId="0" applyNumberFormat="1" applyFont="1" applyFill="1" applyBorder="1" applyAlignment="1" applyProtection="1">
      <alignment horizontal="right" vertical="center"/>
      <protection hidden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right" vertical="center"/>
    </xf>
    <xf numFmtId="49" fontId="5" fillId="4" borderId="5" xfId="0" applyNumberFormat="1" applyFont="1" applyFill="1" applyBorder="1" applyAlignment="1">
      <alignment horizontal="left" vertical="center" wrapText="1"/>
    </xf>
    <xf numFmtId="49" fontId="5" fillId="4" borderId="6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88"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7A8B-75DB-4A39-A62C-6247E3FFC3B7}">
  <dimension ref="A2:Q38"/>
  <sheetViews>
    <sheetView showGridLines="0" showRowColHeaders="0" zoomScale="85" zoomScaleNormal="85" workbookViewId="0">
      <selection activeCell="R29" sqref="R29"/>
    </sheetView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1</v>
      </c>
      <c r="D5" s="88" t="s">
        <v>2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4010</v>
      </c>
      <c r="D8" s="17" t="s">
        <v>18</v>
      </c>
      <c r="E8" s="18">
        <v>123</v>
      </c>
      <c r="F8" s="19">
        <v>100</v>
      </c>
      <c r="G8" s="20">
        <v>98</v>
      </c>
      <c r="H8" s="20">
        <v>118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4122</v>
      </c>
      <c r="D9" s="24" t="s">
        <v>19</v>
      </c>
      <c r="E9" s="25">
        <v>180</v>
      </c>
      <c r="F9" s="26">
        <v>175</v>
      </c>
      <c r="G9" s="27">
        <v>181</v>
      </c>
      <c r="H9" s="27">
        <v>176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275</v>
      </c>
      <c r="G29" s="46">
        <f>SUM(G8:G27)</f>
        <v>279</v>
      </c>
      <c r="H29" s="47">
        <f>SUM(H8:H27)</f>
        <v>294</v>
      </c>
      <c r="I29" s="48">
        <v>291</v>
      </c>
      <c r="J29" s="49">
        <v>285</v>
      </c>
      <c r="K29" s="49">
        <v>288</v>
      </c>
      <c r="L29" s="49">
        <v>277</v>
      </c>
      <c r="M29" s="49">
        <v>261</v>
      </c>
      <c r="N29" s="49">
        <v>262</v>
      </c>
      <c r="O29" s="49">
        <v>258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303</v>
      </c>
      <c r="F32" s="63"/>
      <c r="G32" s="64"/>
      <c r="H32" s="65"/>
      <c r="I32" s="48">
        <v>303</v>
      </c>
      <c r="J32" s="49">
        <v>300</v>
      </c>
      <c r="K32" s="49">
        <v>300</v>
      </c>
      <c r="L32" s="49">
        <v>300</v>
      </c>
      <c r="M32" s="49">
        <v>300</v>
      </c>
      <c r="N32" s="49">
        <v>300</v>
      </c>
      <c r="O32" s="49">
        <v>300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12</v>
      </c>
      <c r="J33" s="72">
        <f t="shared" si="0"/>
        <v>15</v>
      </c>
      <c r="K33" s="72">
        <f t="shared" si="0"/>
        <v>12</v>
      </c>
      <c r="L33" s="72">
        <f t="shared" si="0"/>
        <v>23</v>
      </c>
      <c r="M33" s="72">
        <f t="shared" si="0"/>
        <v>39</v>
      </c>
      <c r="N33" s="72">
        <f t="shared" si="0"/>
        <v>38</v>
      </c>
      <c r="O33" s="72">
        <f t="shared" si="0"/>
        <v>42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3.9603960396039604E-2</v>
      </c>
      <c r="J34" s="78">
        <f t="shared" ref="J34:O34" si="1">IF(J32="","",J33/J32)</f>
        <v>0.05</v>
      </c>
      <c r="K34" s="78">
        <f t="shared" si="1"/>
        <v>0.04</v>
      </c>
      <c r="L34" s="78">
        <f t="shared" si="1"/>
        <v>7.6666666666666661E-2</v>
      </c>
      <c r="M34" s="78">
        <f t="shared" si="1"/>
        <v>0.13</v>
      </c>
      <c r="N34" s="78">
        <f t="shared" si="1"/>
        <v>0.12666666666666668</v>
      </c>
      <c r="O34" s="78">
        <f t="shared" si="1"/>
        <v>0.14000000000000001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0.4</v>
      </c>
      <c r="J35" s="83">
        <f t="shared" si="2"/>
        <v>0.5</v>
      </c>
      <c r="K35" s="83">
        <f t="shared" si="2"/>
        <v>0.4</v>
      </c>
      <c r="L35" s="83">
        <f t="shared" si="2"/>
        <v>0.76666666666666672</v>
      </c>
      <c r="M35" s="83">
        <f t="shared" si="2"/>
        <v>1.3</v>
      </c>
      <c r="N35" s="83">
        <f t="shared" si="2"/>
        <v>1.2666666666666666</v>
      </c>
      <c r="O35" s="83">
        <f t="shared" si="2"/>
        <v>1.4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ZP059QjodW0inYBHuiqBBjb1QSVtestboIDEJw2ZIJ1fGNYR7apaaPV7g//9SxIe3JzDyBfn5uRzR4WXEKr9Tg==" saltValue="GruQs5Oa2mrQga06haThvQ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87" priority="5">
      <formula>LEN(TRIM(I34))=0</formula>
    </cfRule>
    <cfRule type="cellIs" dxfId="86" priority="6" stopIfTrue="1" operator="lessThan">
      <formula>0</formula>
    </cfRule>
    <cfRule type="cellIs" dxfId="85" priority="7" stopIfTrue="1" operator="between">
      <formula>0</formula>
      <formula>0.05</formula>
    </cfRule>
    <cfRule type="cellIs" dxfId="84" priority="8" stopIfTrue="1" operator="greaterThan">
      <formula>0.05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6FE7-D8C0-43DC-85BA-AEBF2D767E15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76</v>
      </c>
      <c r="D5" s="88" t="s">
        <v>77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4003</v>
      </c>
      <c r="D8" s="17" t="s">
        <v>78</v>
      </c>
      <c r="E8" s="18">
        <v>230</v>
      </c>
      <c r="F8" s="19">
        <v>184</v>
      </c>
      <c r="G8" s="20">
        <v>208</v>
      </c>
      <c r="H8" s="20">
        <v>204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4011</v>
      </c>
      <c r="D9" s="24" t="s">
        <v>79</v>
      </c>
      <c r="E9" s="25">
        <v>210</v>
      </c>
      <c r="F9" s="26">
        <v>153</v>
      </c>
      <c r="G9" s="27">
        <v>155</v>
      </c>
      <c r="H9" s="27">
        <v>159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4043</v>
      </c>
      <c r="D10" s="24" t="s">
        <v>80</v>
      </c>
      <c r="E10" s="25">
        <v>240</v>
      </c>
      <c r="F10" s="26">
        <v>210</v>
      </c>
      <c r="G10" s="27">
        <v>211</v>
      </c>
      <c r="H10" s="27">
        <v>240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t="15" customHeight="1" x14ac:dyDescent="0.35">
      <c r="A11" s="2"/>
      <c r="B11" s="6"/>
      <c r="C11" s="23">
        <v>4083</v>
      </c>
      <c r="D11" s="24" t="s">
        <v>81</v>
      </c>
      <c r="E11" s="25">
        <v>241</v>
      </c>
      <c r="F11" s="26">
        <v>238</v>
      </c>
      <c r="G11" s="27">
        <v>240</v>
      </c>
      <c r="H11" s="27">
        <v>240</v>
      </c>
      <c r="I11" s="28"/>
      <c r="J11" s="29"/>
      <c r="K11" s="29"/>
      <c r="L11" s="29"/>
      <c r="M11" s="29"/>
      <c r="N11" s="29"/>
      <c r="O11" s="29"/>
      <c r="P11" s="8"/>
      <c r="Q11" s="2"/>
    </row>
    <row r="12" spans="1:17" ht="15" customHeight="1" x14ac:dyDescent="0.35">
      <c r="A12" s="2"/>
      <c r="B12" s="6"/>
      <c r="C12" s="23">
        <v>4197</v>
      </c>
      <c r="D12" s="24" t="s">
        <v>82</v>
      </c>
      <c r="E12" s="25">
        <v>240</v>
      </c>
      <c r="F12" s="26">
        <v>240</v>
      </c>
      <c r="G12" s="27">
        <v>243</v>
      </c>
      <c r="H12" s="27">
        <v>242</v>
      </c>
      <c r="I12" s="28"/>
      <c r="J12" s="29"/>
      <c r="K12" s="29"/>
      <c r="L12" s="29"/>
      <c r="M12" s="29"/>
      <c r="N12" s="29"/>
      <c r="O12" s="29"/>
      <c r="P12" s="8"/>
      <c r="Q12" s="2"/>
    </row>
    <row r="13" spans="1:17" ht="15" customHeight="1" x14ac:dyDescent="0.35">
      <c r="A13" s="2"/>
      <c r="B13" s="6"/>
      <c r="C13" s="23">
        <v>4606</v>
      </c>
      <c r="D13" s="24" t="s">
        <v>83</v>
      </c>
      <c r="E13" s="25">
        <v>180</v>
      </c>
      <c r="F13" s="26">
        <v>138</v>
      </c>
      <c r="G13" s="27">
        <v>116</v>
      </c>
      <c r="H13" s="27">
        <v>149</v>
      </c>
      <c r="I13" s="28"/>
      <c r="J13" s="29"/>
      <c r="K13" s="29"/>
      <c r="L13" s="29"/>
      <c r="M13" s="29"/>
      <c r="N13" s="29"/>
      <c r="O13" s="29"/>
      <c r="P13" s="8"/>
      <c r="Q13" s="2"/>
    </row>
    <row r="14" spans="1:17" ht="15" customHeight="1" x14ac:dyDescent="0.35">
      <c r="A14" s="2"/>
      <c r="B14" s="6"/>
      <c r="C14" s="23">
        <v>4620</v>
      </c>
      <c r="D14" s="24" t="s">
        <v>84</v>
      </c>
      <c r="E14" s="25">
        <v>150</v>
      </c>
      <c r="F14" s="26">
        <v>160</v>
      </c>
      <c r="G14" s="27">
        <v>160</v>
      </c>
      <c r="H14" s="27">
        <v>160</v>
      </c>
      <c r="I14" s="28"/>
      <c r="J14" s="29"/>
      <c r="K14" s="29"/>
      <c r="L14" s="29"/>
      <c r="M14" s="29"/>
      <c r="N14" s="29"/>
      <c r="O14" s="29"/>
      <c r="P14" s="8"/>
      <c r="Q14" s="2"/>
    </row>
    <row r="15" spans="1:17" ht="15" customHeight="1" x14ac:dyDescent="0.35">
      <c r="A15" s="2"/>
      <c r="B15" s="6"/>
      <c r="C15" s="31">
        <v>5412</v>
      </c>
      <c r="D15" s="24" t="s">
        <v>85</v>
      </c>
      <c r="E15" s="25">
        <v>180</v>
      </c>
      <c r="F15" s="26">
        <v>186</v>
      </c>
      <c r="G15" s="27">
        <v>186</v>
      </c>
      <c r="H15" s="27">
        <v>186</v>
      </c>
      <c r="I15" s="28"/>
      <c r="J15" s="29"/>
      <c r="K15" s="29"/>
      <c r="L15" s="29"/>
      <c r="M15" s="29"/>
      <c r="N15" s="29"/>
      <c r="O15" s="29"/>
      <c r="P15" s="8"/>
      <c r="Q15" s="2"/>
    </row>
    <row r="16" spans="1:17" ht="15" customHeight="1" x14ac:dyDescent="0.35">
      <c r="A16" s="2"/>
      <c r="B16" s="6"/>
      <c r="C16" s="23">
        <v>5414</v>
      </c>
      <c r="D16" s="24" t="s">
        <v>86</v>
      </c>
      <c r="E16" s="25">
        <v>240</v>
      </c>
      <c r="F16" s="26">
        <v>240</v>
      </c>
      <c r="G16" s="27">
        <v>212</v>
      </c>
      <c r="H16" s="27">
        <v>236</v>
      </c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1749</v>
      </c>
      <c r="G29" s="46">
        <f>SUM(G8:G27)</f>
        <v>1731</v>
      </c>
      <c r="H29" s="47">
        <f>SUM(H8:H27)</f>
        <v>1816</v>
      </c>
      <c r="I29" s="48">
        <v>1816</v>
      </c>
      <c r="J29" s="49">
        <v>1797</v>
      </c>
      <c r="K29" s="49">
        <v>1784</v>
      </c>
      <c r="L29" s="49">
        <v>1797</v>
      </c>
      <c r="M29" s="49">
        <v>1804</v>
      </c>
      <c r="N29" s="49">
        <v>1759</v>
      </c>
      <c r="O29" s="49">
        <v>1684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1911</v>
      </c>
      <c r="F32" s="63"/>
      <c r="G32" s="64"/>
      <c r="H32" s="65"/>
      <c r="I32" s="48">
        <v>1911</v>
      </c>
      <c r="J32" s="49">
        <v>1712</v>
      </c>
      <c r="K32" s="49">
        <v>1712</v>
      </c>
      <c r="L32" s="49">
        <v>1712</v>
      </c>
      <c r="M32" s="49">
        <v>1712</v>
      </c>
      <c r="N32" s="49">
        <v>1712</v>
      </c>
      <c r="O32" s="49">
        <v>1712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95</v>
      </c>
      <c r="J33" s="72">
        <f t="shared" si="0"/>
        <v>-85</v>
      </c>
      <c r="K33" s="72">
        <f t="shared" si="0"/>
        <v>-72</v>
      </c>
      <c r="L33" s="72">
        <f t="shared" si="0"/>
        <v>-85</v>
      </c>
      <c r="M33" s="72">
        <f t="shared" si="0"/>
        <v>-92</v>
      </c>
      <c r="N33" s="72">
        <f t="shared" si="0"/>
        <v>-47</v>
      </c>
      <c r="O33" s="72">
        <f t="shared" si="0"/>
        <v>28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4.9712192569335428E-2</v>
      </c>
      <c r="J34" s="78">
        <f t="shared" ref="J34:O34" si="1">IF(J32="","",J33/J32)</f>
        <v>-4.9649532710280372E-2</v>
      </c>
      <c r="K34" s="78">
        <f t="shared" si="1"/>
        <v>-4.2056074766355138E-2</v>
      </c>
      <c r="L34" s="78">
        <f t="shared" si="1"/>
        <v>-4.9649532710280372E-2</v>
      </c>
      <c r="M34" s="78">
        <f t="shared" si="1"/>
        <v>-5.3738317757009345E-2</v>
      </c>
      <c r="N34" s="78">
        <f t="shared" si="1"/>
        <v>-2.7453271028037383E-2</v>
      </c>
      <c r="O34" s="78">
        <f t="shared" si="1"/>
        <v>1.6355140186915886E-2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3.1666666666666665</v>
      </c>
      <c r="J35" s="83">
        <f t="shared" si="2"/>
        <v>-2.8333333333333335</v>
      </c>
      <c r="K35" s="83">
        <f t="shared" si="2"/>
        <v>-2.4</v>
      </c>
      <c r="L35" s="83">
        <f t="shared" si="2"/>
        <v>-2.8333333333333335</v>
      </c>
      <c r="M35" s="83">
        <f t="shared" si="2"/>
        <v>-3.0666666666666669</v>
      </c>
      <c r="N35" s="83">
        <f t="shared" si="2"/>
        <v>-1.5666666666666667</v>
      </c>
      <c r="O35" s="83">
        <f t="shared" si="2"/>
        <v>0.93333333333333335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XSfEnLqmW4WBWX1YPwulbmSadfaKsOZ1cogQNf7X5ckwvQyJC0PR7rzay3eU9ZmJltzLVOZvlgm7XtGCzogjXQ==" saltValue="PjtcFQX8Z04dhjKLy/Soww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51" priority="5">
      <formula>LEN(TRIM(I34))=0</formula>
    </cfRule>
    <cfRule type="cellIs" dxfId="50" priority="6" stopIfTrue="1" operator="lessThan">
      <formula>0</formula>
    </cfRule>
    <cfRule type="cellIs" dxfId="49" priority="7" stopIfTrue="1" operator="between">
      <formula>0</formula>
      <formula>0.05</formula>
    </cfRule>
    <cfRule type="cellIs" dxfId="48" priority="8" stopIfTrue="1" operator="greaterThan">
      <formula>0.05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7E4C7-7BB1-4BE0-B7ED-7EA6EB0A42B3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87</v>
      </c>
      <c r="D5" s="88" t="s">
        <v>88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4028</v>
      </c>
      <c r="D8" s="17" t="s">
        <v>89</v>
      </c>
      <c r="E8" s="18">
        <v>214</v>
      </c>
      <c r="F8" s="19">
        <v>196</v>
      </c>
      <c r="G8" s="20">
        <v>196</v>
      </c>
      <c r="H8" s="20">
        <v>210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4030</v>
      </c>
      <c r="D9" s="24" t="s">
        <v>90</v>
      </c>
      <c r="E9" s="25">
        <v>186</v>
      </c>
      <c r="F9" s="26">
        <v>180</v>
      </c>
      <c r="G9" s="27">
        <v>180</v>
      </c>
      <c r="H9" s="27">
        <v>210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4070</v>
      </c>
      <c r="D10" s="24" t="s">
        <v>91</v>
      </c>
      <c r="E10" s="25">
        <v>207</v>
      </c>
      <c r="F10" s="26">
        <v>196</v>
      </c>
      <c r="G10" s="27">
        <v>195</v>
      </c>
      <c r="H10" s="27">
        <v>210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t="15" customHeight="1" x14ac:dyDescent="0.35">
      <c r="A11" s="2"/>
      <c r="B11" s="6"/>
      <c r="C11" s="23">
        <v>4614</v>
      </c>
      <c r="D11" s="24" t="s">
        <v>92</v>
      </c>
      <c r="E11" s="25">
        <v>198</v>
      </c>
      <c r="F11" s="26">
        <v>181</v>
      </c>
      <c r="G11" s="27">
        <v>180</v>
      </c>
      <c r="H11" s="27">
        <v>196</v>
      </c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753</v>
      </c>
      <c r="G29" s="46">
        <f>SUM(G8:G27)</f>
        <v>751</v>
      </c>
      <c r="H29" s="47">
        <f>SUM(H8:H27)</f>
        <v>826</v>
      </c>
      <c r="I29" s="48">
        <v>789</v>
      </c>
      <c r="J29" s="49">
        <v>772</v>
      </c>
      <c r="K29" s="49">
        <v>724</v>
      </c>
      <c r="L29" s="49">
        <v>761</v>
      </c>
      <c r="M29" s="49">
        <v>726</v>
      </c>
      <c r="N29" s="49">
        <v>722</v>
      </c>
      <c r="O29" s="49">
        <v>703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805</v>
      </c>
      <c r="F32" s="63"/>
      <c r="G32" s="64"/>
      <c r="H32" s="65"/>
      <c r="I32" s="48">
        <v>805</v>
      </c>
      <c r="J32" s="49">
        <v>745</v>
      </c>
      <c r="K32" s="49">
        <v>745</v>
      </c>
      <c r="L32" s="49">
        <v>745</v>
      </c>
      <c r="M32" s="49">
        <v>745</v>
      </c>
      <c r="N32" s="49">
        <v>745</v>
      </c>
      <c r="O32" s="49">
        <v>745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16</v>
      </c>
      <c r="J33" s="72">
        <f t="shared" si="0"/>
        <v>-27</v>
      </c>
      <c r="K33" s="72">
        <f t="shared" si="0"/>
        <v>21</v>
      </c>
      <c r="L33" s="72">
        <f t="shared" si="0"/>
        <v>-16</v>
      </c>
      <c r="M33" s="72">
        <f t="shared" si="0"/>
        <v>19</v>
      </c>
      <c r="N33" s="72">
        <f t="shared" si="0"/>
        <v>23</v>
      </c>
      <c r="O33" s="72">
        <f t="shared" si="0"/>
        <v>42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1.9875776397515529E-2</v>
      </c>
      <c r="J34" s="78">
        <f t="shared" ref="J34:O34" si="1">IF(J32="","",J33/J32)</f>
        <v>-3.6241610738255034E-2</v>
      </c>
      <c r="K34" s="78">
        <f t="shared" si="1"/>
        <v>2.8187919463087248E-2</v>
      </c>
      <c r="L34" s="78">
        <f t="shared" si="1"/>
        <v>-2.1476510067114093E-2</v>
      </c>
      <c r="M34" s="78">
        <f t="shared" si="1"/>
        <v>2.5503355704697986E-2</v>
      </c>
      <c r="N34" s="78">
        <f t="shared" si="1"/>
        <v>3.087248322147651E-2</v>
      </c>
      <c r="O34" s="78">
        <f t="shared" si="1"/>
        <v>5.6375838926174496E-2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0.53333333333333333</v>
      </c>
      <c r="J35" s="83">
        <f t="shared" si="2"/>
        <v>-0.9</v>
      </c>
      <c r="K35" s="83">
        <f t="shared" si="2"/>
        <v>0.7</v>
      </c>
      <c r="L35" s="83">
        <f t="shared" si="2"/>
        <v>-0.53333333333333333</v>
      </c>
      <c r="M35" s="83">
        <f t="shared" si="2"/>
        <v>0.6333333333333333</v>
      </c>
      <c r="N35" s="83">
        <f t="shared" si="2"/>
        <v>0.76666666666666672</v>
      </c>
      <c r="O35" s="83">
        <f t="shared" si="2"/>
        <v>1.4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Kgh8EG/Y25DQdPl0TNk1MVHgsW+GCk4GsVcLz1scYjR9E9y/JwHZUitLD8uOFtK2aOAcNyQ1YBIulxBUIyQw8Q==" saltValue="nDhCrRUdssQCq9LXlqdn/g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47" priority="5">
      <formula>LEN(TRIM(I34))=0</formula>
    </cfRule>
    <cfRule type="cellIs" dxfId="46" priority="6" stopIfTrue="1" operator="lessThan">
      <formula>0</formula>
    </cfRule>
    <cfRule type="cellIs" dxfId="45" priority="7" stopIfTrue="1" operator="between">
      <formula>0</formula>
      <formula>0.05</formula>
    </cfRule>
    <cfRule type="cellIs" dxfId="44" priority="8" stopIfTrue="1" operator="greaterThan">
      <formula>0.05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3A1A0-2905-4C38-81DF-6D4112A5850E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93</v>
      </c>
      <c r="D5" s="88" t="s">
        <v>94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5407</v>
      </c>
      <c r="D8" s="17" t="s">
        <v>95</v>
      </c>
      <c r="E8" s="18">
        <v>200</v>
      </c>
      <c r="F8" s="19">
        <v>205</v>
      </c>
      <c r="G8" s="20">
        <v>200</v>
      </c>
      <c r="H8" s="20">
        <v>202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5411</v>
      </c>
      <c r="D9" s="24" t="s">
        <v>96</v>
      </c>
      <c r="E9" s="25">
        <v>120</v>
      </c>
      <c r="F9" s="26">
        <v>98</v>
      </c>
      <c r="G9" s="27">
        <v>80</v>
      </c>
      <c r="H9" s="27">
        <v>106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5419</v>
      </c>
      <c r="D10" s="24" t="s">
        <v>97</v>
      </c>
      <c r="E10" s="25">
        <v>210</v>
      </c>
      <c r="F10" s="26">
        <v>210</v>
      </c>
      <c r="G10" s="27">
        <v>210</v>
      </c>
      <c r="H10" s="27">
        <v>210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513</v>
      </c>
      <c r="G29" s="46">
        <f>SUM(G8:G27)</f>
        <v>490</v>
      </c>
      <c r="H29" s="47">
        <f>SUM(H8:H27)</f>
        <v>518</v>
      </c>
      <c r="I29" s="48">
        <v>503</v>
      </c>
      <c r="J29" s="49">
        <v>529</v>
      </c>
      <c r="K29" s="49">
        <v>509</v>
      </c>
      <c r="L29" s="49">
        <v>535</v>
      </c>
      <c r="M29" s="49">
        <v>524</v>
      </c>
      <c r="N29" s="49">
        <v>520</v>
      </c>
      <c r="O29" s="49">
        <v>511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530</v>
      </c>
      <c r="F32" s="63"/>
      <c r="G32" s="64"/>
      <c r="H32" s="65"/>
      <c r="I32" s="48">
        <v>530</v>
      </c>
      <c r="J32" s="49">
        <v>530</v>
      </c>
      <c r="K32" s="49">
        <v>530</v>
      </c>
      <c r="L32" s="49">
        <v>530</v>
      </c>
      <c r="M32" s="49">
        <v>530</v>
      </c>
      <c r="N32" s="49">
        <v>530</v>
      </c>
      <c r="O32" s="49">
        <v>530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27</v>
      </c>
      <c r="J33" s="72">
        <f t="shared" si="0"/>
        <v>1</v>
      </c>
      <c r="K33" s="72">
        <f t="shared" si="0"/>
        <v>21</v>
      </c>
      <c r="L33" s="72">
        <f t="shared" si="0"/>
        <v>-5</v>
      </c>
      <c r="M33" s="72">
        <f t="shared" si="0"/>
        <v>6</v>
      </c>
      <c r="N33" s="72">
        <f t="shared" si="0"/>
        <v>10</v>
      </c>
      <c r="O33" s="72">
        <f t="shared" si="0"/>
        <v>19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5.0943396226415097E-2</v>
      </c>
      <c r="J34" s="78">
        <f t="shared" ref="J34:O34" si="1">IF(J32="","",J33/J32)</f>
        <v>1.8867924528301887E-3</v>
      </c>
      <c r="K34" s="78">
        <f t="shared" si="1"/>
        <v>3.962264150943396E-2</v>
      </c>
      <c r="L34" s="78">
        <f t="shared" si="1"/>
        <v>-9.433962264150943E-3</v>
      </c>
      <c r="M34" s="78">
        <f t="shared" si="1"/>
        <v>1.1320754716981131E-2</v>
      </c>
      <c r="N34" s="78">
        <f t="shared" si="1"/>
        <v>1.8867924528301886E-2</v>
      </c>
      <c r="O34" s="78">
        <f t="shared" si="1"/>
        <v>3.5849056603773584E-2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0.9</v>
      </c>
      <c r="J35" s="83">
        <f t="shared" si="2"/>
        <v>3.3333333333333333E-2</v>
      </c>
      <c r="K35" s="83">
        <f t="shared" si="2"/>
        <v>0.7</v>
      </c>
      <c r="L35" s="83">
        <f t="shared" si="2"/>
        <v>-0.16666666666666666</v>
      </c>
      <c r="M35" s="83">
        <f t="shared" si="2"/>
        <v>0.2</v>
      </c>
      <c r="N35" s="83">
        <f t="shared" si="2"/>
        <v>0.33333333333333331</v>
      </c>
      <c r="O35" s="83">
        <f t="shared" si="2"/>
        <v>0.6333333333333333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YC9ao84LvOAYCCJ72+UARK0UzmAc4FVhPLFzC97kFSjCjREauC1UPkLdctr52M95bXWx4TXTz1UlGMjT4Mzlzw==" saltValue="2HQ/Hg8/Qins5micCxZghg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43" priority="5">
      <formula>LEN(TRIM(I34))=0</formula>
    </cfRule>
    <cfRule type="cellIs" dxfId="42" priority="6" stopIfTrue="1" operator="lessThan">
      <formula>0</formula>
    </cfRule>
    <cfRule type="cellIs" dxfId="41" priority="7" stopIfTrue="1" operator="between">
      <formula>0</formula>
      <formula>0.05</formula>
    </cfRule>
    <cfRule type="cellIs" dxfId="40" priority="8" stopIfTrue="1" operator="greaterThan">
      <formula>0.05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C0897-75B0-4A50-834C-548A30C275DD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98</v>
      </c>
      <c r="D5" s="88" t="s">
        <v>99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4001</v>
      </c>
      <c r="D8" s="17" t="s">
        <v>100</v>
      </c>
      <c r="E8" s="18">
        <v>270</v>
      </c>
      <c r="F8" s="19">
        <v>237</v>
      </c>
      <c r="G8" s="20">
        <v>198</v>
      </c>
      <c r="H8" s="20">
        <v>197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4802</v>
      </c>
      <c r="D9" s="24" t="s">
        <v>101</v>
      </c>
      <c r="E9" s="25">
        <v>150</v>
      </c>
      <c r="F9" s="26">
        <v>155</v>
      </c>
      <c r="G9" s="27">
        <v>180</v>
      </c>
      <c r="H9" s="27">
        <v>148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392</v>
      </c>
      <c r="G29" s="46">
        <f>SUM(G8:G27)</f>
        <v>378</v>
      </c>
      <c r="H29" s="47">
        <f>SUM(H8:H27)</f>
        <v>345</v>
      </c>
      <c r="I29" s="48">
        <v>366</v>
      </c>
      <c r="J29" s="49">
        <v>351</v>
      </c>
      <c r="K29" s="49">
        <v>363</v>
      </c>
      <c r="L29" s="49">
        <v>373</v>
      </c>
      <c r="M29" s="49">
        <v>357</v>
      </c>
      <c r="N29" s="49">
        <v>356</v>
      </c>
      <c r="O29" s="49">
        <v>336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420</v>
      </c>
      <c r="F32" s="63"/>
      <c r="G32" s="64"/>
      <c r="H32" s="65"/>
      <c r="I32" s="48">
        <v>420</v>
      </c>
      <c r="J32" s="49">
        <v>420</v>
      </c>
      <c r="K32" s="49">
        <v>420</v>
      </c>
      <c r="L32" s="49">
        <v>420</v>
      </c>
      <c r="M32" s="49">
        <v>420</v>
      </c>
      <c r="N32" s="49">
        <v>420</v>
      </c>
      <c r="O32" s="49">
        <v>420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54</v>
      </c>
      <c r="J33" s="72">
        <f t="shared" si="0"/>
        <v>69</v>
      </c>
      <c r="K33" s="72">
        <f t="shared" si="0"/>
        <v>57</v>
      </c>
      <c r="L33" s="72">
        <f t="shared" si="0"/>
        <v>47</v>
      </c>
      <c r="M33" s="72">
        <f t="shared" si="0"/>
        <v>63</v>
      </c>
      <c r="N33" s="72">
        <f t="shared" si="0"/>
        <v>64</v>
      </c>
      <c r="O33" s="72">
        <f t="shared" si="0"/>
        <v>84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0.12857142857142856</v>
      </c>
      <c r="J34" s="78">
        <f t="shared" ref="J34:O34" si="1">IF(J32="","",J33/J32)</f>
        <v>0.16428571428571428</v>
      </c>
      <c r="K34" s="78">
        <f t="shared" si="1"/>
        <v>0.1357142857142857</v>
      </c>
      <c r="L34" s="78">
        <f t="shared" si="1"/>
        <v>0.11190476190476191</v>
      </c>
      <c r="M34" s="78">
        <f t="shared" si="1"/>
        <v>0.15</v>
      </c>
      <c r="N34" s="78">
        <f t="shared" si="1"/>
        <v>0.15238095238095239</v>
      </c>
      <c r="O34" s="78">
        <f t="shared" si="1"/>
        <v>0.2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1.8</v>
      </c>
      <c r="J35" s="83">
        <f t="shared" si="2"/>
        <v>2.2999999999999998</v>
      </c>
      <c r="K35" s="83">
        <f t="shared" si="2"/>
        <v>1.9</v>
      </c>
      <c r="L35" s="83">
        <f t="shared" si="2"/>
        <v>1.5666666666666667</v>
      </c>
      <c r="M35" s="83">
        <f t="shared" si="2"/>
        <v>2.1</v>
      </c>
      <c r="N35" s="83">
        <f t="shared" si="2"/>
        <v>2.1333333333333333</v>
      </c>
      <c r="O35" s="83">
        <f t="shared" si="2"/>
        <v>2.8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hFPS79udFggiLigRmIh02SskfI88E8hbdAwTIuJyauzdCzesQ/mfWJw4Bpg0GmxZdFEiyjBfWXi6Ix61ctJr5A==" saltValue="Fw6zivUIslrSWR7HABS9WQ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39" priority="5">
      <formula>LEN(TRIM(I34))=0</formula>
    </cfRule>
    <cfRule type="cellIs" dxfId="38" priority="6" stopIfTrue="1" operator="lessThan">
      <formula>0</formula>
    </cfRule>
    <cfRule type="cellIs" dxfId="37" priority="7" stopIfTrue="1" operator="between">
      <formula>0</formula>
      <formula>0.05</formula>
    </cfRule>
    <cfRule type="cellIs" dxfId="36" priority="8" stopIfTrue="1" operator="greaterThan">
      <formula>0.05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9E6B-806E-4712-B54D-C342A3685C92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102</v>
      </c>
      <c r="D5" s="88" t="s">
        <v>103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4504</v>
      </c>
      <c r="D8" s="17" t="s">
        <v>104</v>
      </c>
      <c r="E8" s="18">
        <v>240</v>
      </c>
      <c r="F8" s="19">
        <v>241</v>
      </c>
      <c r="G8" s="20">
        <v>238</v>
      </c>
      <c r="H8" s="20">
        <v>240</v>
      </c>
      <c r="I8" s="21"/>
      <c r="J8" s="22"/>
      <c r="K8" s="22"/>
      <c r="L8" s="22"/>
      <c r="M8" s="22"/>
      <c r="N8" s="22"/>
      <c r="O8" s="22"/>
      <c r="P8" s="8"/>
      <c r="Q8" s="2"/>
    </row>
    <row r="9" spans="1:17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29"/>
      <c r="O9" s="29"/>
      <c r="P9" s="8"/>
      <c r="Q9" s="2"/>
    </row>
    <row r="10" spans="1:17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241</v>
      </c>
      <c r="G29" s="46">
        <f>SUM(G8:G27)</f>
        <v>238</v>
      </c>
      <c r="H29" s="47">
        <f>SUM(H8:H27)</f>
        <v>240</v>
      </c>
      <c r="I29" s="48">
        <v>205</v>
      </c>
      <c r="J29" s="49">
        <v>232</v>
      </c>
      <c r="K29" s="49">
        <v>241</v>
      </c>
      <c r="L29" s="49">
        <v>248</v>
      </c>
      <c r="M29" s="49">
        <v>224</v>
      </c>
      <c r="N29" s="49">
        <v>253</v>
      </c>
      <c r="O29" s="49">
        <v>239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240</v>
      </c>
      <c r="F32" s="63"/>
      <c r="G32" s="64"/>
      <c r="H32" s="65"/>
      <c r="I32" s="48">
        <v>240</v>
      </c>
      <c r="J32" s="49">
        <v>240</v>
      </c>
      <c r="K32" s="49">
        <v>240</v>
      </c>
      <c r="L32" s="49">
        <v>240</v>
      </c>
      <c r="M32" s="49">
        <v>240</v>
      </c>
      <c r="N32" s="49">
        <v>240</v>
      </c>
      <c r="O32" s="49">
        <v>240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35</v>
      </c>
      <c r="J33" s="72">
        <f t="shared" si="0"/>
        <v>8</v>
      </c>
      <c r="K33" s="72">
        <f t="shared" si="0"/>
        <v>-1</v>
      </c>
      <c r="L33" s="72">
        <f t="shared" si="0"/>
        <v>-8</v>
      </c>
      <c r="M33" s="72">
        <f t="shared" si="0"/>
        <v>16</v>
      </c>
      <c r="N33" s="72">
        <f t="shared" si="0"/>
        <v>-13</v>
      </c>
      <c r="O33" s="72">
        <f t="shared" si="0"/>
        <v>1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0.14583333333333334</v>
      </c>
      <c r="J34" s="78">
        <f t="shared" ref="J34:O34" si="1">IF(J32="","",J33/J32)</f>
        <v>3.3333333333333333E-2</v>
      </c>
      <c r="K34" s="78">
        <f t="shared" si="1"/>
        <v>-4.1666666666666666E-3</v>
      </c>
      <c r="L34" s="78">
        <f t="shared" si="1"/>
        <v>-3.3333333333333333E-2</v>
      </c>
      <c r="M34" s="78">
        <f t="shared" si="1"/>
        <v>6.6666666666666666E-2</v>
      </c>
      <c r="N34" s="78">
        <f t="shared" si="1"/>
        <v>-5.4166666666666669E-2</v>
      </c>
      <c r="O34" s="78">
        <f t="shared" si="1"/>
        <v>4.1666666666666666E-3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1.1666666666666667</v>
      </c>
      <c r="J35" s="83">
        <f t="shared" si="2"/>
        <v>0.26666666666666666</v>
      </c>
      <c r="K35" s="83">
        <f t="shared" si="2"/>
        <v>-3.3333333333333333E-2</v>
      </c>
      <c r="L35" s="83">
        <f t="shared" si="2"/>
        <v>-0.26666666666666666</v>
      </c>
      <c r="M35" s="83">
        <f t="shared" si="2"/>
        <v>0.53333333333333333</v>
      </c>
      <c r="N35" s="83">
        <f t="shared" si="2"/>
        <v>-0.43333333333333335</v>
      </c>
      <c r="O35" s="83">
        <f t="shared" si="2"/>
        <v>3.3333333333333333E-2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fJYDkx23isp0IIzgc3sYmO/2e+ayQbbferlWJuS79n3f5OlEde+h0soC9dLVO42jPhvIzQUMVhH7hmvN0fnIxg==" saltValue="s+f4T1KpArnA2PpO4hZ+aQ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35" priority="5">
      <formula>LEN(TRIM(I34))=0</formula>
    </cfRule>
    <cfRule type="cellIs" dxfId="34" priority="6" stopIfTrue="1" operator="lessThan">
      <formula>0</formula>
    </cfRule>
    <cfRule type="cellIs" dxfId="33" priority="7" stopIfTrue="1" operator="between">
      <formula>0</formula>
      <formula>0.05</formula>
    </cfRule>
    <cfRule type="cellIs" dxfId="32" priority="8" stopIfTrue="1" operator="greaterThan">
      <formula>0.05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DB272-C823-4D37-8024-D7F92B063C8D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105</v>
      </c>
      <c r="D5" s="88" t="s">
        <v>106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5406</v>
      </c>
      <c r="D8" s="17" t="s">
        <v>107</v>
      </c>
      <c r="E8" s="18">
        <v>240</v>
      </c>
      <c r="F8" s="19">
        <v>250</v>
      </c>
      <c r="G8" s="20">
        <v>270</v>
      </c>
      <c r="H8" s="20">
        <v>241</v>
      </c>
      <c r="I8" s="21"/>
      <c r="J8" s="22"/>
      <c r="K8" s="22"/>
      <c r="L8" s="22"/>
      <c r="M8" s="22"/>
      <c r="N8" s="22"/>
      <c r="O8" s="22"/>
      <c r="P8" s="8"/>
      <c r="Q8" s="2"/>
    </row>
    <row r="9" spans="1:17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29"/>
      <c r="O9" s="29"/>
      <c r="P9" s="8"/>
      <c r="Q9" s="2"/>
    </row>
    <row r="10" spans="1:17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250</v>
      </c>
      <c r="G29" s="46">
        <f>SUM(G8:G27)</f>
        <v>270</v>
      </c>
      <c r="H29" s="47">
        <f>SUM(H8:H27)</f>
        <v>241</v>
      </c>
      <c r="I29" s="48">
        <v>228</v>
      </c>
      <c r="J29" s="49">
        <v>248</v>
      </c>
      <c r="K29" s="49">
        <v>255</v>
      </c>
      <c r="L29" s="49">
        <v>235</v>
      </c>
      <c r="M29" s="49">
        <v>260</v>
      </c>
      <c r="N29" s="49">
        <v>241</v>
      </c>
      <c r="O29" s="49">
        <v>242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240</v>
      </c>
      <c r="F32" s="63"/>
      <c r="G32" s="64"/>
      <c r="H32" s="65"/>
      <c r="I32" s="48">
        <v>240</v>
      </c>
      <c r="J32" s="49">
        <v>240</v>
      </c>
      <c r="K32" s="49">
        <v>240</v>
      </c>
      <c r="L32" s="49">
        <v>240</v>
      </c>
      <c r="M32" s="49">
        <v>240</v>
      </c>
      <c r="N32" s="49">
        <v>240</v>
      </c>
      <c r="O32" s="49">
        <v>240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12</v>
      </c>
      <c r="J33" s="72">
        <f t="shared" si="0"/>
        <v>-8</v>
      </c>
      <c r="K33" s="72">
        <f t="shared" si="0"/>
        <v>-15</v>
      </c>
      <c r="L33" s="72">
        <f t="shared" si="0"/>
        <v>5</v>
      </c>
      <c r="M33" s="72">
        <f t="shared" si="0"/>
        <v>-20</v>
      </c>
      <c r="N33" s="72">
        <f t="shared" si="0"/>
        <v>-1</v>
      </c>
      <c r="O33" s="72">
        <f t="shared" si="0"/>
        <v>-2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0.05</v>
      </c>
      <c r="J34" s="78">
        <f t="shared" ref="J34:O34" si="1">IF(J32="","",J33/J32)</f>
        <v>-3.3333333333333333E-2</v>
      </c>
      <c r="K34" s="78">
        <f t="shared" si="1"/>
        <v>-6.25E-2</v>
      </c>
      <c r="L34" s="78">
        <f t="shared" si="1"/>
        <v>2.0833333333333332E-2</v>
      </c>
      <c r="M34" s="78">
        <f t="shared" si="1"/>
        <v>-8.3333333333333329E-2</v>
      </c>
      <c r="N34" s="78">
        <f t="shared" si="1"/>
        <v>-4.1666666666666666E-3</v>
      </c>
      <c r="O34" s="78">
        <f t="shared" si="1"/>
        <v>-8.3333333333333332E-3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0.4</v>
      </c>
      <c r="J35" s="83">
        <f t="shared" si="2"/>
        <v>-0.26666666666666666</v>
      </c>
      <c r="K35" s="83">
        <f t="shared" si="2"/>
        <v>-0.5</v>
      </c>
      <c r="L35" s="83">
        <f t="shared" si="2"/>
        <v>0.16666666666666666</v>
      </c>
      <c r="M35" s="83">
        <f t="shared" si="2"/>
        <v>-0.66666666666666663</v>
      </c>
      <c r="N35" s="83">
        <f t="shared" si="2"/>
        <v>-3.3333333333333333E-2</v>
      </c>
      <c r="O35" s="83">
        <f t="shared" si="2"/>
        <v>-6.6666666666666666E-2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lr3yGObwi1lAp06CqIjSMH9y3YKuyVqxnZyt6NNgKq+oux9FFQiMIaxyREpSL9Hti1+48PLtTa3cIbeUBmfFSA==" saltValue="WJbHnkKR2ehDaadWlIUycQ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31" priority="5">
      <formula>LEN(TRIM(I34))=0</formula>
    </cfRule>
    <cfRule type="cellIs" dxfId="30" priority="6" stopIfTrue="1" operator="lessThan">
      <formula>0</formula>
    </cfRule>
    <cfRule type="cellIs" dxfId="29" priority="7" stopIfTrue="1" operator="between">
      <formula>0</formula>
      <formula>0.05</formula>
    </cfRule>
    <cfRule type="cellIs" dxfId="28" priority="8" stopIfTrue="1" operator="greaterThan">
      <formula>0.05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5C177-C880-4FD8-9277-00E8FE5C04B6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108</v>
      </c>
      <c r="D5" s="88" t="s">
        <v>109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4005</v>
      </c>
      <c r="D8" s="17" t="s">
        <v>110</v>
      </c>
      <c r="E8" s="18">
        <v>218</v>
      </c>
      <c r="F8" s="19">
        <v>218</v>
      </c>
      <c r="G8" s="20">
        <v>215</v>
      </c>
      <c r="H8" s="20">
        <v>215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4032</v>
      </c>
      <c r="D9" s="24" t="s">
        <v>111</v>
      </c>
      <c r="E9" s="25">
        <v>180</v>
      </c>
      <c r="F9" s="26">
        <v>126</v>
      </c>
      <c r="G9" s="27">
        <v>147</v>
      </c>
      <c r="H9" s="27">
        <v>172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4033</v>
      </c>
      <c r="D10" s="24" t="s">
        <v>112</v>
      </c>
      <c r="E10" s="25">
        <v>210</v>
      </c>
      <c r="F10" s="26">
        <v>147</v>
      </c>
      <c r="G10" s="27">
        <v>158</v>
      </c>
      <c r="H10" s="27">
        <v>115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t="15" customHeight="1" x14ac:dyDescent="0.35">
      <c r="A11" s="2"/>
      <c r="B11" s="6"/>
      <c r="C11" s="23">
        <v>4080</v>
      </c>
      <c r="D11" s="24" t="s">
        <v>113</v>
      </c>
      <c r="E11" s="25">
        <v>240</v>
      </c>
      <c r="F11" s="26">
        <v>240</v>
      </c>
      <c r="G11" s="27">
        <v>240</v>
      </c>
      <c r="H11" s="27">
        <v>242</v>
      </c>
      <c r="I11" s="28"/>
      <c r="J11" s="29"/>
      <c r="K11" s="29"/>
      <c r="L11" s="29"/>
      <c r="M11" s="29"/>
      <c r="N11" s="29"/>
      <c r="O11" s="29"/>
      <c r="P11" s="8"/>
      <c r="Q11" s="2"/>
    </row>
    <row r="12" spans="1:17" ht="15" customHeight="1" x14ac:dyDescent="0.35">
      <c r="A12" s="2"/>
      <c r="B12" s="6"/>
      <c r="C12" s="23">
        <v>4096</v>
      </c>
      <c r="D12" s="24" t="s">
        <v>114</v>
      </c>
      <c r="E12" s="25">
        <v>186</v>
      </c>
      <c r="F12" s="26">
        <v>188</v>
      </c>
      <c r="G12" s="27">
        <v>188</v>
      </c>
      <c r="H12" s="27">
        <v>213</v>
      </c>
      <c r="I12" s="28"/>
      <c r="J12" s="29"/>
      <c r="K12" s="29"/>
      <c r="L12" s="29"/>
      <c r="M12" s="29"/>
      <c r="N12" s="29"/>
      <c r="O12" s="29"/>
      <c r="P12" s="8"/>
      <c r="Q12" s="2"/>
    </row>
    <row r="13" spans="1:17" ht="15" customHeight="1" x14ac:dyDescent="0.35">
      <c r="A13" s="2"/>
      <c r="B13" s="6"/>
      <c r="C13" s="23">
        <v>4499</v>
      </c>
      <c r="D13" s="24" t="s">
        <v>115</v>
      </c>
      <c r="E13" s="25">
        <v>180</v>
      </c>
      <c r="F13" s="26">
        <v>172</v>
      </c>
      <c r="G13" s="27">
        <v>179</v>
      </c>
      <c r="H13" s="27">
        <v>179</v>
      </c>
      <c r="I13" s="28"/>
      <c r="J13" s="29"/>
      <c r="K13" s="29"/>
      <c r="L13" s="29"/>
      <c r="M13" s="29"/>
      <c r="N13" s="29"/>
      <c r="O13" s="29"/>
      <c r="P13" s="8"/>
      <c r="Q13" s="2"/>
    </row>
    <row r="14" spans="1:17" ht="15" customHeight="1" x14ac:dyDescent="0.35">
      <c r="A14" s="2"/>
      <c r="B14" s="6"/>
      <c r="C14" s="23">
        <v>4619</v>
      </c>
      <c r="D14" s="24" t="s">
        <v>116</v>
      </c>
      <c r="E14" s="25">
        <v>180</v>
      </c>
      <c r="F14" s="26">
        <v>180</v>
      </c>
      <c r="G14" s="27">
        <v>179</v>
      </c>
      <c r="H14" s="27">
        <v>180</v>
      </c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1271</v>
      </c>
      <c r="G29" s="46">
        <f>SUM(G8:G27)</f>
        <v>1306</v>
      </c>
      <c r="H29" s="47">
        <f>SUM(H8:H27)</f>
        <v>1316</v>
      </c>
      <c r="I29" s="48">
        <v>1323</v>
      </c>
      <c r="J29" s="49">
        <v>1267</v>
      </c>
      <c r="K29" s="49">
        <v>1341</v>
      </c>
      <c r="L29" s="49">
        <v>1359</v>
      </c>
      <c r="M29" s="49">
        <v>1350</v>
      </c>
      <c r="N29" s="49">
        <v>1388</v>
      </c>
      <c r="O29" s="49">
        <v>1348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1394</v>
      </c>
      <c r="F32" s="63"/>
      <c r="G32" s="64"/>
      <c r="H32" s="65"/>
      <c r="I32" s="48">
        <v>1394</v>
      </c>
      <c r="J32" s="49">
        <v>1393</v>
      </c>
      <c r="K32" s="49">
        <v>1393</v>
      </c>
      <c r="L32" s="49">
        <v>1393</v>
      </c>
      <c r="M32" s="49">
        <v>1393</v>
      </c>
      <c r="N32" s="49">
        <v>1393</v>
      </c>
      <c r="O32" s="49">
        <v>1393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71</v>
      </c>
      <c r="J33" s="72">
        <f t="shared" si="0"/>
        <v>126</v>
      </c>
      <c r="K33" s="72">
        <f t="shared" si="0"/>
        <v>52</v>
      </c>
      <c r="L33" s="72">
        <f t="shared" si="0"/>
        <v>34</v>
      </c>
      <c r="M33" s="72">
        <f t="shared" si="0"/>
        <v>43</v>
      </c>
      <c r="N33" s="72">
        <f t="shared" si="0"/>
        <v>5</v>
      </c>
      <c r="O33" s="72">
        <f t="shared" si="0"/>
        <v>45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5.0932568149210905E-2</v>
      </c>
      <c r="J34" s="78">
        <f t="shared" ref="J34:O34" si="1">IF(J32="","",J33/J32)</f>
        <v>9.0452261306532666E-2</v>
      </c>
      <c r="K34" s="78">
        <f t="shared" si="1"/>
        <v>3.7329504666188083E-2</v>
      </c>
      <c r="L34" s="78">
        <f t="shared" si="1"/>
        <v>2.4407753050969132E-2</v>
      </c>
      <c r="M34" s="78">
        <f t="shared" si="1"/>
        <v>3.0868628858578606E-2</v>
      </c>
      <c r="N34" s="78">
        <f t="shared" si="1"/>
        <v>3.5893754486719309E-3</v>
      </c>
      <c r="O34" s="78">
        <f t="shared" si="1"/>
        <v>3.2304379038047379E-2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2.3666666666666667</v>
      </c>
      <c r="J35" s="83">
        <f t="shared" si="2"/>
        <v>4.2</v>
      </c>
      <c r="K35" s="83">
        <f t="shared" si="2"/>
        <v>1.7333333333333334</v>
      </c>
      <c r="L35" s="83">
        <f t="shared" si="2"/>
        <v>1.1333333333333333</v>
      </c>
      <c r="M35" s="83">
        <f t="shared" si="2"/>
        <v>1.4333333333333333</v>
      </c>
      <c r="N35" s="83">
        <f t="shared" si="2"/>
        <v>0.16666666666666666</v>
      </c>
      <c r="O35" s="83">
        <f t="shared" si="2"/>
        <v>1.5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ZZLwTldYR8LvIDLPwtBeehW0rtFGVywiyUhSypf6J8U55OxcWv+varSVtRPP5lyjfiImF/VQw+1DDJSUr6Ukuw==" saltValue="hugQ3a9XblMpn+LeV7MTag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27" priority="5">
      <formula>LEN(TRIM(I34))=0</formula>
    </cfRule>
    <cfRule type="cellIs" dxfId="26" priority="6" stopIfTrue="1" operator="lessThan">
      <formula>0</formula>
    </cfRule>
    <cfRule type="cellIs" dxfId="25" priority="7" stopIfTrue="1" operator="between">
      <formula>0</formula>
      <formula>0.05</formula>
    </cfRule>
    <cfRule type="cellIs" dxfId="24" priority="8" stopIfTrue="1" operator="greaterThan">
      <formula>0.05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0550C-D7C2-4AD9-86D2-A4A018D2E9CA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117</v>
      </c>
      <c r="D5" s="88" t="s">
        <v>118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4007</v>
      </c>
      <c r="D8" s="17" t="s">
        <v>119</v>
      </c>
      <c r="E8" s="18">
        <v>120</v>
      </c>
      <c r="F8" s="19">
        <v>119</v>
      </c>
      <c r="G8" s="20">
        <v>112</v>
      </c>
      <c r="H8" s="20">
        <v>151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4025</v>
      </c>
      <c r="D9" s="24" t="s">
        <v>120</v>
      </c>
      <c r="E9" s="25">
        <v>180</v>
      </c>
      <c r="F9" s="26">
        <v>179</v>
      </c>
      <c r="G9" s="27">
        <v>179</v>
      </c>
      <c r="H9" s="27">
        <v>182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5400</v>
      </c>
      <c r="D10" s="24" t="s">
        <v>121</v>
      </c>
      <c r="E10" s="25">
        <v>240</v>
      </c>
      <c r="F10" s="26">
        <v>226</v>
      </c>
      <c r="G10" s="27">
        <v>270</v>
      </c>
      <c r="H10" s="27">
        <v>270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t="15" customHeight="1" x14ac:dyDescent="0.35">
      <c r="A11" s="2"/>
      <c r="B11" s="6"/>
      <c r="C11" s="23">
        <v>5418</v>
      </c>
      <c r="D11" s="24" t="s">
        <v>122</v>
      </c>
      <c r="E11" s="25">
        <v>210</v>
      </c>
      <c r="F11" s="26">
        <v>219</v>
      </c>
      <c r="G11" s="27">
        <v>202</v>
      </c>
      <c r="H11" s="27">
        <v>209</v>
      </c>
      <c r="I11" s="28"/>
      <c r="J11" s="29"/>
      <c r="K11" s="29"/>
      <c r="L11" s="29"/>
      <c r="M11" s="29"/>
      <c r="N11" s="29"/>
      <c r="O11" s="29"/>
      <c r="P11" s="8"/>
      <c r="Q11" s="2"/>
    </row>
    <row r="12" spans="1:17" ht="15" customHeight="1" x14ac:dyDescent="0.35">
      <c r="A12" s="2"/>
      <c r="B12" s="6"/>
      <c r="C12" s="23">
        <v>5421</v>
      </c>
      <c r="D12" s="24" t="s">
        <v>123</v>
      </c>
      <c r="E12" s="25">
        <v>240</v>
      </c>
      <c r="F12" s="26">
        <v>239</v>
      </c>
      <c r="G12" s="27">
        <v>240</v>
      </c>
      <c r="H12" s="27">
        <v>240</v>
      </c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982</v>
      </c>
      <c r="G29" s="46">
        <f>SUM(G8:G27)</f>
        <v>1003</v>
      </c>
      <c r="H29" s="47">
        <f>SUM(H8:H27)</f>
        <v>1052</v>
      </c>
      <c r="I29" s="48">
        <v>1008</v>
      </c>
      <c r="J29" s="49">
        <v>999</v>
      </c>
      <c r="K29" s="49">
        <v>949</v>
      </c>
      <c r="L29" s="49">
        <v>976</v>
      </c>
      <c r="M29" s="49">
        <v>957</v>
      </c>
      <c r="N29" s="49">
        <v>913</v>
      </c>
      <c r="O29" s="49">
        <v>928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990</v>
      </c>
      <c r="F32" s="63"/>
      <c r="G32" s="64"/>
      <c r="H32" s="65"/>
      <c r="I32" s="48">
        <v>990</v>
      </c>
      <c r="J32" s="49">
        <v>990</v>
      </c>
      <c r="K32" s="49">
        <v>990</v>
      </c>
      <c r="L32" s="49">
        <v>990</v>
      </c>
      <c r="M32" s="49">
        <v>990</v>
      </c>
      <c r="N32" s="49">
        <v>990</v>
      </c>
      <c r="O32" s="49">
        <v>990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-18</v>
      </c>
      <c r="J33" s="72">
        <f t="shared" si="0"/>
        <v>-9</v>
      </c>
      <c r="K33" s="72">
        <f t="shared" si="0"/>
        <v>41</v>
      </c>
      <c r="L33" s="72">
        <f t="shared" si="0"/>
        <v>14</v>
      </c>
      <c r="M33" s="72">
        <f t="shared" si="0"/>
        <v>33</v>
      </c>
      <c r="N33" s="72">
        <f t="shared" si="0"/>
        <v>77</v>
      </c>
      <c r="O33" s="72">
        <f t="shared" si="0"/>
        <v>62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-1.8181818181818181E-2</v>
      </c>
      <c r="J34" s="78">
        <f t="shared" ref="J34:O34" si="1">IF(J32="","",J33/J32)</f>
        <v>-9.0909090909090905E-3</v>
      </c>
      <c r="K34" s="78">
        <f t="shared" si="1"/>
        <v>4.1414141414141417E-2</v>
      </c>
      <c r="L34" s="78">
        <f t="shared" si="1"/>
        <v>1.4141414141414142E-2</v>
      </c>
      <c r="M34" s="78">
        <f t="shared" si="1"/>
        <v>3.3333333333333333E-2</v>
      </c>
      <c r="N34" s="78">
        <f t="shared" si="1"/>
        <v>7.7777777777777779E-2</v>
      </c>
      <c r="O34" s="78">
        <f t="shared" si="1"/>
        <v>6.2626262626262627E-2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-0.6</v>
      </c>
      <c r="J35" s="83">
        <f t="shared" si="2"/>
        <v>-0.3</v>
      </c>
      <c r="K35" s="83">
        <f t="shared" si="2"/>
        <v>1.3666666666666667</v>
      </c>
      <c r="L35" s="83">
        <f t="shared" si="2"/>
        <v>0.46666666666666667</v>
      </c>
      <c r="M35" s="83">
        <f t="shared" si="2"/>
        <v>1.1000000000000001</v>
      </c>
      <c r="N35" s="83">
        <f t="shared" si="2"/>
        <v>2.5666666666666669</v>
      </c>
      <c r="O35" s="83">
        <f t="shared" si="2"/>
        <v>2.0666666666666669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sXK5ZsULy/I9rBPNjDaI3vTdaewGQI9ylUTaD/2PTn7NXp/v0bLXmziVToVfliaL1QwlPZyLGE6ZrVFQsmFnPQ==" saltValue="5Vh6WAnxjz7cEbW90ua8uQ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23" priority="5">
      <formula>LEN(TRIM(I34))=0</formula>
    </cfRule>
    <cfRule type="cellIs" dxfId="22" priority="6" stopIfTrue="1" operator="lessThan">
      <formula>0</formula>
    </cfRule>
    <cfRule type="cellIs" dxfId="21" priority="7" stopIfTrue="1" operator="between">
      <formula>0</formula>
      <formula>0.05</formula>
    </cfRule>
    <cfRule type="cellIs" dxfId="20" priority="8" stopIfTrue="1" operator="greaterThan">
      <formula>0.05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AC90D-255F-480E-BBB1-EADA0AAEE5C3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124</v>
      </c>
      <c r="D5" s="88" t="s">
        <v>125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4111</v>
      </c>
      <c r="D8" s="17" t="s">
        <v>126</v>
      </c>
      <c r="E8" s="18">
        <v>300</v>
      </c>
      <c r="F8" s="19">
        <v>218</v>
      </c>
      <c r="G8" s="20">
        <v>266</v>
      </c>
      <c r="H8" s="20">
        <v>260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5401</v>
      </c>
      <c r="D9" s="24" t="s">
        <v>127</v>
      </c>
      <c r="E9" s="25">
        <v>224</v>
      </c>
      <c r="F9" s="26">
        <v>225</v>
      </c>
      <c r="G9" s="27">
        <v>224</v>
      </c>
      <c r="H9" s="27">
        <v>224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5403</v>
      </c>
      <c r="D10" s="24" t="s">
        <v>128</v>
      </c>
      <c r="E10" s="25">
        <v>210</v>
      </c>
      <c r="F10" s="26">
        <v>210</v>
      </c>
      <c r="G10" s="27">
        <v>213</v>
      </c>
      <c r="H10" s="27">
        <v>210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t="15" customHeight="1" x14ac:dyDescent="0.35">
      <c r="A11" s="2"/>
      <c r="B11" s="6"/>
      <c r="C11" s="23">
        <v>5404</v>
      </c>
      <c r="D11" s="24" t="s">
        <v>129</v>
      </c>
      <c r="E11" s="25">
        <v>208</v>
      </c>
      <c r="F11" s="26">
        <v>208</v>
      </c>
      <c r="G11" s="27">
        <v>208</v>
      </c>
      <c r="H11" s="27">
        <v>224</v>
      </c>
      <c r="I11" s="28"/>
      <c r="J11" s="29"/>
      <c r="K11" s="29"/>
      <c r="L11" s="29"/>
      <c r="M11" s="29"/>
      <c r="N11" s="29"/>
      <c r="O11" s="29"/>
      <c r="P11" s="8"/>
      <c r="Q11" s="2"/>
    </row>
    <row r="12" spans="1:17" ht="15" customHeight="1" x14ac:dyDescent="0.35">
      <c r="A12" s="2"/>
      <c r="B12" s="6"/>
      <c r="C12" s="23">
        <v>5417</v>
      </c>
      <c r="D12" s="24" t="s">
        <v>130</v>
      </c>
      <c r="E12" s="25">
        <v>180</v>
      </c>
      <c r="F12" s="26">
        <v>181</v>
      </c>
      <c r="G12" s="27">
        <v>182</v>
      </c>
      <c r="H12" s="27">
        <v>183</v>
      </c>
      <c r="I12" s="28"/>
      <c r="J12" s="29"/>
      <c r="K12" s="29"/>
      <c r="L12" s="29"/>
      <c r="M12" s="29"/>
      <c r="N12" s="29"/>
      <c r="O12" s="29"/>
      <c r="P12" s="8"/>
      <c r="Q12" s="2"/>
    </row>
    <row r="13" spans="1:17" ht="15" customHeight="1" x14ac:dyDescent="0.35">
      <c r="A13" s="2"/>
      <c r="B13" s="6"/>
      <c r="C13" s="23">
        <v>6905</v>
      </c>
      <c r="D13" s="24" t="s">
        <v>131</v>
      </c>
      <c r="E13" s="25">
        <v>225</v>
      </c>
      <c r="F13" s="26">
        <v>210</v>
      </c>
      <c r="G13" s="27">
        <v>216</v>
      </c>
      <c r="H13" s="27">
        <v>219</v>
      </c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1252</v>
      </c>
      <c r="G29" s="46">
        <f>SUM(G8:G27)</f>
        <v>1309</v>
      </c>
      <c r="H29" s="47">
        <f>SUM(H8:H27)</f>
        <v>1320</v>
      </c>
      <c r="I29" s="48">
        <v>1315</v>
      </c>
      <c r="J29" s="49">
        <v>1264</v>
      </c>
      <c r="K29" s="49">
        <v>1319</v>
      </c>
      <c r="L29" s="49">
        <v>1319</v>
      </c>
      <c r="M29" s="49">
        <v>1316</v>
      </c>
      <c r="N29" s="49">
        <v>1265</v>
      </c>
      <c r="O29" s="49">
        <v>1250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1347</v>
      </c>
      <c r="F32" s="63"/>
      <c r="G32" s="64"/>
      <c r="H32" s="65"/>
      <c r="I32" s="48">
        <v>1347</v>
      </c>
      <c r="J32" s="49">
        <v>1272</v>
      </c>
      <c r="K32" s="49">
        <v>1272</v>
      </c>
      <c r="L32" s="49">
        <v>1272</v>
      </c>
      <c r="M32" s="49">
        <v>1272</v>
      </c>
      <c r="N32" s="49">
        <v>1272</v>
      </c>
      <c r="O32" s="49">
        <v>1272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32</v>
      </c>
      <c r="J33" s="72">
        <f t="shared" si="0"/>
        <v>8</v>
      </c>
      <c r="K33" s="72">
        <f t="shared" si="0"/>
        <v>-47</v>
      </c>
      <c r="L33" s="72">
        <f t="shared" si="0"/>
        <v>-47</v>
      </c>
      <c r="M33" s="72">
        <f t="shared" si="0"/>
        <v>-44</v>
      </c>
      <c r="N33" s="72">
        <f t="shared" si="0"/>
        <v>7</v>
      </c>
      <c r="O33" s="72">
        <f t="shared" si="0"/>
        <v>22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2.3756495916852263E-2</v>
      </c>
      <c r="J34" s="78">
        <f t="shared" ref="J34:O34" si="1">IF(J32="","",J33/J32)</f>
        <v>6.2893081761006293E-3</v>
      </c>
      <c r="K34" s="78">
        <f t="shared" si="1"/>
        <v>-3.6949685534591194E-2</v>
      </c>
      <c r="L34" s="78">
        <f t="shared" si="1"/>
        <v>-3.6949685534591194E-2</v>
      </c>
      <c r="M34" s="78">
        <f t="shared" si="1"/>
        <v>-3.4591194968553458E-2</v>
      </c>
      <c r="N34" s="78">
        <f t="shared" si="1"/>
        <v>5.50314465408805E-3</v>
      </c>
      <c r="O34" s="78">
        <f t="shared" si="1"/>
        <v>1.7295597484276729E-2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1.0666666666666667</v>
      </c>
      <c r="J35" s="83">
        <f t="shared" si="2"/>
        <v>0.26666666666666666</v>
      </c>
      <c r="K35" s="83">
        <f t="shared" si="2"/>
        <v>-1.5666666666666667</v>
      </c>
      <c r="L35" s="83">
        <f t="shared" si="2"/>
        <v>-1.5666666666666667</v>
      </c>
      <c r="M35" s="83">
        <f t="shared" si="2"/>
        <v>-1.4666666666666666</v>
      </c>
      <c r="N35" s="83">
        <f t="shared" si="2"/>
        <v>0.23333333333333334</v>
      </c>
      <c r="O35" s="83">
        <f t="shared" si="2"/>
        <v>0.73333333333333328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Gm5RAQQk8vEm9R5ywLKJp6E+Vj9rv/LIrtkOavkb7nnfTtCQxIxaKuueRYrj4+/5c1FI5fh2RhRzmV21m7XLSQ==" saltValue="UWtG35NXzQE2JgvH+53JSA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19" priority="5">
      <formula>LEN(TRIM(I34))=0</formula>
    </cfRule>
    <cfRule type="cellIs" dxfId="18" priority="6" stopIfTrue="1" operator="lessThan">
      <formula>0</formula>
    </cfRule>
    <cfRule type="cellIs" dxfId="17" priority="7" stopIfTrue="1" operator="between">
      <formula>0</formula>
      <formula>0.05</formula>
    </cfRule>
    <cfRule type="cellIs" dxfId="16" priority="8" stopIfTrue="1" operator="greaterThan">
      <formula>0.05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A8B14-F6DF-4B81-89B0-5E6CB1351803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132</v>
      </c>
      <c r="D5" s="88" t="s">
        <v>133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4036</v>
      </c>
      <c r="D8" s="17" t="s">
        <v>134</v>
      </c>
      <c r="E8" s="18">
        <v>240</v>
      </c>
      <c r="F8" s="19">
        <v>143</v>
      </c>
      <c r="G8" s="20">
        <v>124</v>
      </c>
      <c r="H8" s="20">
        <v>181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5408</v>
      </c>
      <c r="D9" s="24" t="s">
        <v>135</v>
      </c>
      <c r="E9" s="25">
        <v>200</v>
      </c>
      <c r="F9" s="26">
        <v>196</v>
      </c>
      <c r="G9" s="27">
        <v>195</v>
      </c>
      <c r="H9" s="27">
        <v>223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5410</v>
      </c>
      <c r="D10" s="24" t="s">
        <v>136</v>
      </c>
      <c r="E10" s="25">
        <v>270</v>
      </c>
      <c r="F10" s="26">
        <v>270</v>
      </c>
      <c r="G10" s="27">
        <v>268</v>
      </c>
      <c r="H10" s="27">
        <v>270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609</v>
      </c>
      <c r="G29" s="46">
        <f>SUM(G8:G27)</f>
        <v>587</v>
      </c>
      <c r="H29" s="47">
        <f>SUM(H8:H27)</f>
        <v>674</v>
      </c>
      <c r="I29" s="48">
        <v>618</v>
      </c>
      <c r="J29" s="49">
        <v>622</v>
      </c>
      <c r="K29" s="49">
        <v>632</v>
      </c>
      <c r="L29" s="49">
        <v>632</v>
      </c>
      <c r="M29" s="49">
        <v>642</v>
      </c>
      <c r="N29" s="49">
        <v>629</v>
      </c>
      <c r="O29" s="49">
        <v>605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710</v>
      </c>
      <c r="F32" s="63"/>
      <c r="G32" s="64"/>
      <c r="H32" s="65"/>
      <c r="I32" s="48">
        <v>710</v>
      </c>
      <c r="J32" s="49">
        <v>680</v>
      </c>
      <c r="K32" s="49">
        <v>680</v>
      </c>
      <c r="L32" s="49">
        <v>680</v>
      </c>
      <c r="M32" s="49">
        <v>680</v>
      </c>
      <c r="N32" s="49">
        <v>680</v>
      </c>
      <c r="O32" s="49">
        <v>680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92</v>
      </c>
      <c r="J33" s="72">
        <f t="shared" si="0"/>
        <v>58</v>
      </c>
      <c r="K33" s="72">
        <f t="shared" si="0"/>
        <v>48</v>
      </c>
      <c r="L33" s="72">
        <f t="shared" si="0"/>
        <v>48</v>
      </c>
      <c r="M33" s="72">
        <f t="shared" si="0"/>
        <v>38</v>
      </c>
      <c r="N33" s="72">
        <f t="shared" si="0"/>
        <v>51</v>
      </c>
      <c r="O33" s="72">
        <f t="shared" si="0"/>
        <v>75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0.12957746478873239</v>
      </c>
      <c r="J34" s="78">
        <f t="shared" ref="J34:O34" si="1">IF(J32="","",J33/J32)</f>
        <v>8.5294117647058826E-2</v>
      </c>
      <c r="K34" s="78">
        <f t="shared" si="1"/>
        <v>7.0588235294117646E-2</v>
      </c>
      <c r="L34" s="78">
        <f t="shared" si="1"/>
        <v>7.0588235294117646E-2</v>
      </c>
      <c r="M34" s="78">
        <f t="shared" si="1"/>
        <v>5.5882352941176473E-2</v>
      </c>
      <c r="N34" s="78">
        <f t="shared" si="1"/>
        <v>7.4999999999999997E-2</v>
      </c>
      <c r="O34" s="78">
        <f t="shared" si="1"/>
        <v>0.11029411764705882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3.0666666666666669</v>
      </c>
      <c r="J35" s="83">
        <f t="shared" si="2"/>
        <v>1.9333333333333333</v>
      </c>
      <c r="K35" s="83">
        <f t="shared" si="2"/>
        <v>1.6</v>
      </c>
      <c r="L35" s="83">
        <f t="shared" si="2"/>
        <v>1.6</v>
      </c>
      <c r="M35" s="83">
        <f t="shared" si="2"/>
        <v>1.2666666666666666</v>
      </c>
      <c r="N35" s="83">
        <f t="shared" si="2"/>
        <v>1.7</v>
      </c>
      <c r="O35" s="83">
        <f t="shared" si="2"/>
        <v>2.5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py96xtH61ID+l+c9RMV1I3LgaPD3EAwYhQH4ssVHbiM6mcGSUJKAm9DPZyND8QOUXd1/PZFKmoi4ooHOMFlaYw==" saltValue="Nh439AwVP5KIz10XsXtVHw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15" priority="5">
      <formula>LEN(TRIM(I34))=0</formula>
    </cfRule>
    <cfRule type="cellIs" dxfId="14" priority="6" stopIfTrue="1" operator="lessThan">
      <formula>0</formula>
    </cfRule>
    <cfRule type="cellIs" dxfId="13" priority="7" stopIfTrue="1" operator="between">
      <formula>0</formula>
      <formula>0.05</formula>
    </cfRule>
    <cfRule type="cellIs" dxfId="12" priority="8" stopIfTrue="1" operator="greaterThan">
      <formula>0.05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0BEDB-62F1-4034-9EA3-8D3248A70448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26</v>
      </c>
      <c r="D5" s="88" t="s">
        <v>27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4016</v>
      </c>
      <c r="D8" s="17" t="s">
        <v>28</v>
      </c>
      <c r="E8" s="18">
        <v>210</v>
      </c>
      <c r="F8" s="19">
        <v>210</v>
      </c>
      <c r="G8" s="20">
        <v>210</v>
      </c>
      <c r="H8" s="20">
        <v>207</v>
      </c>
      <c r="I8" s="21"/>
      <c r="J8" s="22"/>
      <c r="K8" s="22"/>
      <c r="L8" s="22"/>
      <c r="M8" s="22"/>
      <c r="N8" s="22"/>
      <c r="O8" s="22"/>
      <c r="P8" s="8"/>
      <c r="Q8" s="2"/>
    </row>
    <row r="9" spans="1:17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29"/>
      <c r="O9" s="29"/>
      <c r="P9" s="8"/>
      <c r="Q9" s="2"/>
    </row>
    <row r="10" spans="1:17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210</v>
      </c>
      <c r="G29" s="46">
        <f>SUM(G8:G27)</f>
        <v>210</v>
      </c>
      <c r="H29" s="47">
        <f>SUM(H8:H27)</f>
        <v>207</v>
      </c>
      <c r="I29" s="48">
        <v>210</v>
      </c>
      <c r="J29" s="49">
        <v>206</v>
      </c>
      <c r="K29" s="49">
        <v>185</v>
      </c>
      <c r="L29" s="49">
        <v>169</v>
      </c>
      <c r="M29" s="49">
        <v>168</v>
      </c>
      <c r="N29" s="49">
        <v>166</v>
      </c>
      <c r="O29" s="49">
        <v>159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210</v>
      </c>
      <c r="F32" s="63"/>
      <c r="G32" s="64"/>
      <c r="H32" s="65"/>
      <c r="I32" s="48">
        <v>210</v>
      </c>
      <c r="J32" s="49">
        <v>210</v>
      </c>
      <c r="K32" s="49">
        <v>210</v>
      </c>
      <c r="L32" s="49">
        <v>210</v>
      </c>
      <c r="M32" s="49">
        <v>210</v>
      </c>
      <c r="N32" s="49">
        <v>210</v>
      </c>
      <c r="O32" s="49">
        <v>210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0</v>
      </c>
      <c r="J33" s="72">
        <f t="shared" si="0"/>
        <v>4</v>
      </c>
      <c r="K33" s="72">
        <f t="shared" si="0"/>
        <v>25</v>
      </c>
      <c r="L33" s="72">
        <f t="shared" si="0"/>
        <v>41</v>
      </c>
      <c r="M33" s="72">
        <f t="shared" si="0"/>
        <v>42</v>
      </c>
      <c r="N33" s="72">
        <f t="shared" si="0"/>
        <v>44</v>
      </c>
      <c r="O33" s="72">
        <f t="shared" si="0"/>
        <v>51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</v>
      </c>
      <c r="J34" s="78">
        <f t="shared" ref="J34:O34" si="1">IF(J32="","",J33/J32)</f>
        <v>1.9047619047619049E-2</v>
      </c>
      <c r="K34" s="78">
        <f t="shared" si="1"/>
        <v>0.11904761904761904</v>
      </c>
      <c r="L34" s="78">
        <f t="shared" si="1"/>
        <v>0.19523809523809524</v>
      </c>
      <c r="M34" s="78">
        <f t="shared" si="1"/>
        <v>0.2</v>
      </c>
      <c r="N34" s="78">
        <f t="shared" si="1"/>
        <v>0.20952380952380953</v>
      </c>
      <c r="O34" s="78">
        <f t="shared" si="1"/>
        <v>0.24285714285714285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0</v>
      </c>
      <c r="J35" s="83">
        <f t="shared" si="2"/>
        <v>0.13333333333333333</v>
      </c>
      <c r="K35" s="83">
        <f t="shared" si="2"/>
        <v>0.83333333333333337</v>
      </c>
      <c r="L35" s="83">
        <f t="shared" si="2"/>
        <v>1.3666666666666667</v>
      </c>
      <c r="M35" s="83">
        <f t="shared" si="2"/>
        <v>1.4</v>
      </c>
      <c r="N35" s="83">
        <f t="shared" si="2"/>
        <v>1.4666666666666666</v>
      </c>
      <c r="O35" s="83">
        <f t="shared" si="2"/>
        <v>1.7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n0mEF+f7rBn+A50/glYWJtpZxxgvYpFmD7nMRiok0n6JPFdnu3LH0/72mMto4uN09du1hCVVnhSFnVW3FHhtjQ==" saltValue="z+KZ554eOp1RboeGftakLw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83" priority="5">
      <formula>LEN(TRIM(I34))=0</formula>
    </cfRule>
    <cfRule type="cellIs" dxfId="82" priority="6" stopIfTrue="1" operator="lessThan">
      <formula>0</formula>
    </cfRule>
    <cfRule type="cellIs" dxfId="81" priority="7" stopIfTrue="1" operator="between">
      <formula>0</formula>
      <formula>0.05</formula>
    </cfRule>
    <cfRule type="cellIs" dxfId="80" priority="8" stopIfTrue="1" operator="greaterThan">
      <formula>0.05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AF28F-C7FA-4309-9FFD-326E062CF08E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137</v>
      </c>
      <c r="D5" s="88" t="s">
        <v>138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4140</v>
      </c>
      <c r="D8" s="17" t="s">
        <v>139</v>
      </c>
      <c r="E8" s="18">
        <v>213</v>
      </c>
      <c r="F8" s="19">
        <v>182</v>
      </c>
      <c r="G8" s="20">
        <v>178</v>
      </c>
      <c r="H8" s="20">
        <v>175</v>
      </c>
      <c r="I8" s="21"/>
      <c r="J8" s="22"/>
      <c r="K8" s="22"/>
      <c r="L8" s="22"/>
      <c r="M8" s="22"/>
      <c r="N8" s="22"/>
      <c r="O8" s="22"/>
      <c r="P8" s="8"/>
      <c r="Q8" s="2"/>
    </row>
    <row r="9" spans="1:17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29"/>
      <c r="O9" s="29"/>
      <c r="P9" s="8"/>
      <c r="Q9" s="2"/>
    </row>
    <row r="10" spans="1:17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140</v>
      </c>
      <c r="E29" s="44"/>
      <c r="F29" s="45">
        <f>SUM(F8:F27)</f>
        <v>182</v>
      </c>
      <c r="G29" s="46">
        <f>SUM(G8:G27)</f>
        <v>178</v>
      </c>
      <c r="H29" s="47">
        <f>SUM(H8:H27)</f>
        <v>175</v>
      </c>
      <c r="I29" s="48">
        <v>158</v>
      </c>
      <c r="J29" s="49">
        <v>167</v>
      </c>
      <c r="K29" s="49">
        <v>186</v>
      </c>
      <c r="L29" s="49">
        <v>188</v>
      </c>
      <c r="M29" s="49">
        <v>175</v>
      </c>
      <c r="N29" s="49">
        <v>192</v>
      </c>
      <c r="O29" s="49">
        <v>188</v>
      </c>
      <c r="P29" s="8"/>
      <c r="Q29" s="2"/>
    </row>
    <row r="30" spans="1:17" hidden="1" x14ac:dyDescent="0.35">
      <c r="A30" s="2"/>
      <c r="B30" s="6"/>
      <c r="C30" s="15"/>
      <c r="D30" s="50" t="s">
        <v>141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142</v>
      </c>
      <c r="E32" s="62">
        <f>SUM(E8:E27)</f>
        <v>213</v>
      </c>
      <c r="F32" s="63"/>
      <c r="G32" s="64"/>
      <c r="H32" s="65"/>
      <c r="I32" s="48">
        <v>213</v>
      </c>
      <c r="J32" s="49">
        <v>210</v>
      </c>
      <c r="K32" s="49">
        <v>210</v>
      </c>
      <c r="L32" s="49">
        <v>210</v>
      </c>
      <c r="M32" s="49">
        <v>210</v>
      </c>
      <c r="N32" s="49">
        <v>210</v>
      </c>
      <c r="O32" s="49">
        <v>210</v>
      </c>
      <c r="P32" s="8"/>
      <c r="Q32" s="2"/>
    </row>
    <row r="33" spans="1:17" ht="15" customHeight="1" x14ac:dyDescent="0.35">
      <c r="A33" s="2"/>
      <c r="B33" s="6"/>
      <c r="C33" s="57"/>
      <c r="D33" s="66" t="s">
        <v>143</v>
      </c>
      <c r="E33" s="67"/>
      <c r="F33" s="68"/>
      <c r="G33" s="69"/>
      <c r="H33" s="70"/>
      <c r="I33" s="71">
        <f t="shared" ref="I33:O33" si="0">IF(I29="","",I32-I29)</f>
        <v>55</v>
      </c>
      <c r="J33" s="72">
        <f t="shared" si="0"/>
        <v>43</v>
      </c>
      <c r="K33" s="72">
        <f t="shared" si="0"/>
        <v>24</v>
      </c>
      <c r="L33" s="72">
        <f t="shared" si="0"/>
        <v>22</v>
      </c>
      <c r="M33" s="72">
        <f t="shared" si="0"/>
        <v>35</v>
      </c>
      <c r="N33" s="72">
        <f t="shared" si="0"/>
        <v>18</v>
      </c>
      <c r="O33" s="72">
        <f t="shared" si="0"/>
        <v>22</v>
      </c>
      <c r="P33" s="8"/>
      <c r="Q33" s="2"/>
    </row>
    <row r="34" spans="1:17" ht="15" customHeight="1" x14ac:dyDescent="0.35">
      <c r="A34" s="2"/>
      <c r="B34" s="6"/>
      <c r="C34" s="57"/>
      <c r="D34" s="66" t="s">
        <v>144</v>
      </c>
      <c r="E34" s="73"/>
      <c r="F34" s="74"/>
      <c r="G34" s="75"/>
      <c r="H34" s="76"/>
      <c r="I34" s="77">
        <f>IF(I32="","",I33/I32)</f>
        <v>0.25821596244131456</v>
      </c>
      <c r="J34" s="78">
        <f t="shared" ref="J34:O34" si="1">IF(J32="","",J33/J32)</f>
        <v>0.20476190476190476</v>
      </c>
      <c r="K34" s="78">
        <f t="shared" si="1"/>
        <v>0.11428571428571428</v>
      </c>
      <c r="L34" s="78">
        <f t="shared" si="1"/>
        <v>0.10476190476190476</v>
      </c>
      <c r="M34" s="78">
        <f t="shared" si="1"/>
        <v>0.16666666666666666</v>
      </c>
      <c r="N34" s="78">
        <f t="shared" si="1"/>
        <v>8.5714285714285715E-2</v>
      </c>
      <c r="O34" s="78">
        <f t="shared" si="1"/>
        <v>0.10476190476190476</v>
      </c>
      <c r="P34" s="8"/>
      <c r="Q34" s="2"/>
    </row>
    <row r="35" spans="1:17" ht="15" customHeight="1" x14ac:dyDescent="0.35">
      <c r="A35" s="2"/>
      <c r="B35" s="6"/>
      <c r="C35" s="57"/>
      <c r="D35" s="79" t="s">
        <v>145</v>
      </c>
      <c r="E35" s="80"/>
      <c r="F35" s="52"/>
      <c r="G35" s="53"/>
      <c r="H35" s="81"/>
      <c r="I35" s="82">
        <f t="shared" ref="I35:O35" si="2">IF(I29="","",I33/30)</f>
        <v>1.8333333333333333</v>
      </c>
      <c r="J35" s="83">
        <f t="shared" si="2"/>
        <v>1.4333333333333333</v>
      </c>
      <c r="K35" s="83">
        <f t="shared" si="2"/>
        <v>0.8</v>
      </c>
      <c r="L35" s="83">
        <f t="shared" si="2"/>
        <v>0.73333333333333328</v>
      </c>
      <c r="M35" s="83">
        <f t="shared" si="2"/>
        <v>1.1666666666666667</v>
      </c>
      <c r="N35" s="83">
        <f t="shared" si="2"/>
        <v>0.6</v>
      </c>
      <c r="O35" s="83">
        <f t="shared" si="2"/>
        <v>0.73333333333333328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PRrGVGZ0BYPDHAow1thUn2umyMoM/9M8lsITK06tapK2rqjrPLQcSCkLAAnCtnJ/cb8NJkGv78fJhJ/viTjtsA==" saltValue="pEwHSbO1nbBc8mWNjoTw4A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11" priority="5">
      <formula>LEN(TRIM(I34))=0</formula>
    </cfRule>
    <cfRule type="cellIs" dxfId="10" priority="6" stopIfTrue="1" operator="lessThan">
      <formula>0</formula>
    </cfRule>
    <cfRule type="cellIs" dxfId="9" priority="7" stopIfTrue="1" operator="between">
      <formula>0</formula>
      <formula>0.05</formula>
    </cfRule>
    <cfRule type="cellIs" dxfId="8" priority="8" stopIfTrue="1" operator="greaterThan">
      <formula>0.05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1D9D-323B-4CCA-A69E-BE36C8990386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146</v>
      </c>
      <c r="D5" s="88" t="s">
        <v>147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4146</v>
      </c>
      <c r="D8" s="17" t="s">
        <v>148</v>
      </c>
      <c r="E8" s="18">
        <v>90</v>
      </c>
      <c r="F8" s="19">
        <v>110</v>
      </c>
      <c r="G8" s="20">
        <v>82</v>
      </c>
      <c r="H8" s="20">
        <v>78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4506</v>
      </c>
      <c r="D9" s="24" t="s">
        <v>149</v>
      </c>
      <c r="E9" s="25">
        <v>120</v>
      </c>
      <c r="F9" s="26">
        <v>120</v>
      </c>
      <c r="G9" s="27">
        <v>121</v>
      </c>
      <c r="H9" s="27">
        <v>118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140</v>
      </c>
      <c r="E29" s="44"/>
      <c r="F29" s="45">
        <f>SUM(F8:F27)</f>
        <v>230</v>
      </c>
      <c r="G29" s="46">
        <f>SUM(G8:G27)</f>
        <v>203</v>
      </c>
      <c r="H29" s="47">
        <f>SUM(H8:H27)</f>
        <v>196</v>
      </c>
      <c r="I29" s="48">
        <v>173</v>
      </c>
      <c r="J29" s="49">
        <v>182</v>
      </c>
      <c r="K29" s="49">
        <v>184</v>
      </c>
      <c r="L29" s="49">
        <v>182</v>
      </c>
      <c r="M29" s="49">
        <v>190</v>
      </c>
      <c r="N29" s="49">
        <v>166</v>
      </c>
      <c r="O29" s="49">
        <v>191</v>
      </c>
      <c r="P29" s="8"/>
      <c r="Q29" s="2"/>
    </row>
    <row r="30" spans="1:17" hidden="1" x14ac:dyDescent="0.35">
      <c r="A30" s="2"/>
      <c r="B30" s="6"/>
      <c r="C30" s="15"/>
      <c r="D30" s="50" t="s">
        <v>141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142</v>
      </c>
      <c r="E32" s="62">
        <f>SUM(E8:E27)</f>
        <v>210</v>
      </c>
      <c r="F32" s="63"/>
      <c r="G32" s="64"/>
      <c r="H32" s="65"/>
      <c r="I32" s="48">
        <v>210</v>
      </c>
      <c r="J32" s="49">
        <v>210</v>
      </c>
      <c r="K32" s="49">
        <v>210</v>
      </c>
      <c r="L32" s="49">
        <v>210</v>
      </c>
      <c r="M32" s="49">
        <v>210</v>
      </c>
      <c r="N32" s="49">
        <v>210</v>
      </c>
      <c r="O32" s="49">
        <v>210</v>
      </c>
      <c r="P32" s="8"/>
      <c r="Q32" s="2"/>
    </row>
    <row r="33" spans="1:17" ht="15" customHeight="1" x14ac:dyDescent="0.35">
      <c r="A33" s="2"/>
      <c r="B33" s="6"/>
      <c r="C33" s="57"/>
      <c r="D33" s="66" t="s">
        <v>143</v>
      </c>
      <c r="E33" s="67"/>
      <c r="F33" s="68"/>
      <c r="G33" s="69"/>
      <c r="H33" s="70"/>
      <c r="I33" s="71">
        <f t="shared" ref="I33:O33" si="0">IF(I29="","",I32-I29)</f>
        <v>37</v>
      </c>
      <c r="J33" s="72">
        <f t="shared" si="0"/>
        <v>28</v>
      </c>
      <c r="K33" s="72">
        <f t="shared" si="0"/>
        <v>26</v>
      </c>
      <c r="L33" s="72">
        <f t="shared" si="0"/>
        <v>28</v>
      </c>
      <c r="M33" s="72">
        <f t="shared" si="0"/>
        <v>20</v>
      </c>
      <c r="N33" s="72">
        <f t="shared" si="0"/>
        <v>44</v>
      </c>
      <c r="O33" s="72">
        <f t="shared" si="0"/>
        <v>19</v>
      </c>
      <c r="P33" s="8"/>
      <c r="Q33" s="2"/>
    </row>
    <row r="34" spans="1:17" ht="15" customHeight="1" x14ac:dyDescent="0.35">
      <c r="A34" s="2"/>
      <c r="B34" s="6"/>
      <c r="C34" s="57"/>
      <c r="D34" s="66" t="s">
        <v>144</v>
      </c>
      <c r="E34" s="73"/>
      <c r="F34" s="74"/>
      <c r="G34" s="75"/>
      <c r="H34" s="76"/>
      <c r="I34" s="77">
        <f>IF(I32="","",I33/I32)</f>
        <v>0.1761904761904762</v>
      </c>
      <c r="J34" s="78">
        <f t="shared" ref="J34:O34" si="1">IF(J32="","",J33/J32)</f>
        <v>0.13333333333333333</v>
      </c>
      <c r="K34" s="78">
        <f t="shared" si="1"/>
        <v>0.12380952380952381</v>
      </c>
      <c r="L34" s="78">
        <f t="shared" si="1"/>
        <v>0.13333333333333333</v>
      </c>
      <c r="M34" s="78">
        <f t="shared" si="1"/>
        <v>9.5238095238095233E-2</v>
      </c>
      <c r="N34" s="78">
        <f t="shared" si="1"/>
        <v>0.20952380952380953</v>
      </c>
      <c r="O34" s="78">
        <f t="shared" si="1"/>
        <v>9.0476190476190474E-2</v>
      </c>
      <c r="P34" s="8"/>
      <c r="Q34" s="2"/>
    </row>
    <row r="35" spans="1:17" ht="15" customHeight="1" x14ac:dyDescent="0.35">
      <c r="A35" s="2"/>
      <c r="B35" s="6"/>
      <c r="C35" s="57"/>
      <c r="D35" s="79" t="s">
        <v>145</v>
      </c>
      <c r="E35" s="80"/>
      <c r="F35" s="52"/>
      <c r="G35" s="53"/>
      <c r="H35" s="81"/>
      <c r="I35" s="82">
        <f t="shared" ref="I35:O35" si="2">IF(I29="","",I33/30)</f>
        <v>1.2333333333333334</v>
      </c>
      <c r="J35" s="83">
        <f t="shared" si="2"/>
        <v>0.93333333333333335</v>
      </c>
      <c r="K35" s="83">
        <f t="shared" si="2"/>
        <v>0.8666666666666667</v>
      </c>
      <c r="L35" s="83">
        <f t="shared" si="2"/>
        <v>0.93333333333333335</v>
      </c>
      <c r="M35" s="83">
        <f t="shared" si="2"/>
        <v>0.66666666666666663</v>
      </c>
      <c r="N35" s="83">
        <f t="shared" si="2"/>
        <v>1.4666666666666666</v>
      </c>
      <c r="O35" s="83">
        <f t="shared" si="2"/>
        <v>0.6333333333333333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hzgGeAh5bJ6Hn8HC+ZQZQVjx0c8WJ5EeInYx948rJtjMecsVz+mY8gkze4TCLU29MZzprD3y1WwuQpyS5GQQwg==" saltValue="G/fHya6DdQ+7YSt0g1K++A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7" priority="5">
      <formula>LEN(TRIM(I34))=0</formula>
    </cfRule>
    <cfRule type="cellIs" dxfId="6" priority="6" stopIfTrue="1" operator="lessThan">
      <formula>0</formula>
    </cfRule>
    <cfRule type="cellIs" dxfId="5" priority="7" stopIfTrue="1" operator="between">
      <formula>0</formula>
      <formula>0.05</formula>
    </cfRule>
    <cfRule type="cellIs" dxfId="4" priority="8" stopIfTrue="1" operator="greaterThan">
      <formula>0.05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BD57-2B65-4D9F-8606-2BA39BB15EDD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150</v>
      </c>
      <c r="D5" s="88" t="s">
        <v>151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4141</v>
      </c>
      <c r="D8" s="17" t="s">
        <v>152</v>
      </c>
      <c r="E8" s="18">
        <v>210</v>
      </c>
      <c r="F8" s="19">
        <v>219</v>
      </c>
      <c r="G8" s="20">
        <v>252</v>
      </c>
      <c r="H8" s="20">
        <v>283</v>
      </c>
      <c r="I8" s="21"/>
      <c r="J8" s="22"/>
      <c r="K8" s="22"/>
      <c r="L8" s="22"/>
      <c r="M8" s="22"/>
      <c r="N8" s="22"/>
      <c r="O8" s="22"/>
      <c r="P8" s="8"/>
      <c r="Q8" s="2"/>
    </row>
    <row r="9" spans="1:17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29"/>
      <c r="O9" s="29"/>
      <c r="P9" s="8"/>
      <c r="Q9" s="2"/>
    </row>
    <row r="10" spans="1:17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153</v>
      </c>
      <c r="E29" s="44"/>
      <c r="F29" s="45">
        <f>SUM(F8:F27)</f>
        <v>219</v>
      </c>
      <c r="G29" s="46">
        <f>SUM(G8:G27)</f>
        <v>252</v>
      </c>
      <c r="H29" s="47">
        <f>SUM(H8:H27)</f>
        <v>283</v>
      </c>
      <c r="I29" s="48">
        <v>243</v>
      </c>
      <c r="J29" s="49">
        <v>256</v>
      </c>
      <c r="K29" s="49">
        <v>239</v>
      </c>
      <c r="L29" s="49">
        <v>234</v>
      </c>
      <c r="M29" s="49">
        <v>207</v>
      </c>
      <c r="N29" s="49">
        <v>219</v>
      </c>
      <c r="O29" s="49">
        <v>223</v>
      </c>
      <c r="P29" s="8"/>
      <c r="Q29" s="2"/>
    </row>
    <row r="30" spans="1:17" hidden="1" x14ac:dyDescent="0.35">
      <c r="A30" s="2"/>
      <c r="B30" s="6"/>
      <c r="C30" s="15"/>
      <c r="D30" s="50" t="s">
        <v>154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155</v>
      </c>
      <c r="E32" s="62">
        <f>SUM(E8:E27)</f>
        <v>210</v>
      </c>
      <c r="F32" s="63"/>
      <c r="G32" s="64"/>
      <c r="H32" s="65"/>
      <c r="I32" s="48">
        <v>210</v>
      </c>
      <c r="J32" s="49">
        <v>210</v>
      </c>
      <c r="K32" s="49">
        <v>210</v>
      </c>
      <c r="L32" s="49">
        <v>210</v>
      </c>
      <c r="M32" s="49">
        <v>210</v>
      </c>
      <c r="N32" s="49">
        <v>210</v>
      </c>
      <c r="O32" s="49">
        <v>210</v>
      </c>
      <c r="P32" s="8"/>
      <c r="Q32" s="2"/>
    </row>
    <row r="33" spans="1:17" ht="15" customHeight="1" x14ac:dyDescent="0.35">
      <c r="A33" s="2"/>
      <c r="B33" s="6"/>
      <c r="C33" s="57"/>
      <c r="D33" s="66" t="s">
        <v>156</v>
      </c>
      <c r="E33" s="67"/>
      <c r="F33" s="68"/>
      <c r="G33" s="69"/>
      <c r="H33" s="70"/>
      <c r="I33" s="71">
        <f t="shared" ref="I33:O33" si="0">IF(I29="","",I32-I29)</f>
        <v>-33</v>
      </c>
      <c r="J33" s="72">
        <f t="shared" si="0"/>
        <v>-46</v>
      </c>
      <c r="K33" s="72">
        <f t="shared" si="0"/>
        <v>-29</v>
      </c>
      <c r="L33" s="72">
        <f t="shared" si="0"/>
        <v>-24</v>
      </c>
      <c r="M33" s="72">
        <f t="shared" si="0"/>
        <v>3</v>
      </c>
      <c r="N33" s="72">
        <f t="shared" si="0"/>
        <v>-9</v>
      </c>
      <c r="O33" s="72">
        <f t="shared" si="0"/>
        <v>-13</v>
      </c>
      <c r="P33" s="8"/>
      <c r="Q33" s="2"/>
    </row>
    <row r="34" spans="1:17" ht="15" customHeight="1" x14ac:dyDescent="0.35">
      <c r="A34" s="2"/>
      <c r="B34" s="6"/>
      <c r="C34" s="57"/>
      <c r="D34" s="66" t="s">
        <v>157</v>
      </c>
      <c r="E34" s="73"/>
      <c r="F34" s="74"/>
      <c r="G34" s="75"/>
      <c r="H34" s="76"/>
      <c r="I34" s="77">
        <f>IF(I32="","",I33/I32)</f>
        <v>-0.15714285714285714</v>
      </c>
      <c r="J34" s="78">
        <f t="shared" ref="J34:O34" si="1">IF(J32="","",J33/J32)</f>
        <v>-0.21904761904761905</v>
      </c>
      <c r="K34" s="78">
        <f t="shared" si="1"/>
        <v>-0.1380952380952381</v>
      </c>
      <c r="L34" s="78">
        <f t="shared" si="1"/>
        <v>-0.11428571428571428</v>
      </c>
      <c r="M34" s="78">
        <f t="shared" si="1"/>
        <v>1.4285714285714285E-2</v>
      </c>
      <c r="N34" s="78">
        <f t="shared" si="1"/>
        <v>-4.2857142857142858E-2</v>
      </c>
      <c r="O34" s="78">
        <f t="shared" si="1"/>
        <v>-6.1904761904761907E-2</v>
      </c>
      <c r="P34" s="8"/>
      <c r="Q34" s="2"/>
    </row>
    <row r="35" spans="1:17" ht="15" customHeight="1" x14ac:dyDescent="0.35">
      <c r="A35" s="2"/>
      <c r="B35" s="6"/>
      <c r="C35" s="57"/>
      <c r="D35" s="79" t="s">
        <v>158</v>
      </c>
      <c r="E35" s="80"/>
      <c r="F35" s="52"/>
      <c r="G35" s="53"/>
      <c r="H35" s="81"/>
      <c r="I35" s="82">
        <f t="shared" ref="I35:O35" si="2">IF(I29="","",I33/30)</f>
        <v>-1.1000000000000001</v>
      </c>
      <c r="J35" s="83">
        <f t="shared" si="2"/>
        <v>-1.5333333333333334</v>
      </c>
      <c r="K35" s="83">
        <f t="shared" si="2"/>
        <v>-0.96666666666666667</v>
      </c>
      <c r="L35" s="83">
        <f t="shared" si="2"/>
        <v>-0.8</v>
      </c>
      <c r="M35" s="83">
        <f t="shared" si="2"/>
        <v>0.1</v>
      </c>
      <c r="N35" s="83">
        <f t="shared" si="2"/>
        <v>-0.3</v>
      </c>
      <c r="O35" s="83">
        <f t="shared" si="2"/>
        <v>-0.43333333333333335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BuSBZ4l6POfkm1VALd6gQNEcb6HMt3e1Ma/39B0A8BgH14ZYY9tzv8JV8FOCqwRKwiUZf+9NNXHJ6Ei7Hgz1Wg==" saltValue="h1IIxcyXP96yHnWotzmOlw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3" priority="5">
      <formula>LEN(TRIM(I34))=0</formula>
    </cfRule>
    <cfRule type="cellIs" dxfId="2" priority="6" stopIfTrue="1" operator="lessThan">
      <formula>0</formula>
    </cfRule>
    <cfRule type="cellIs" dxfId="1" priority="7" stopIfTrue="1" operator="between">
      <formula>0</formula>
      <formula>0.05</formula>
    </cfRule>
    <cfRule type="cellIs" dxfId="0" priority="8" stopIfTrue="1" operator="greaterThan"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D71D8-2A35-4EC9-9EB7-A34BE725C884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29</v>
      </c>
      <c r="D5" s="88" t="s">
        <v>30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4000</v>
      </c>
      <c r="D8" s="17" t="s">
        <v>31</v>
      </c>
      <c r="E8" s="18">
        <v>210</v>
      </c>
      <c r="F8" s="19">
        <v>207</v>
      </c>
      <c r="G8" s="20">
        <v>212</v>
      </c>
      <c r="H8" s="20">
        <v>203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4008</v>
      </c>
      <c r="D9" s="24" t="s">
        <v>32</v>
      </c>
      <c r="E9" s="25">
        <v>210</v>
      </c>
      <c r="F9" s="26">
        <v>210</v>
      </c>
      <c r="G9" s="27">
        <v>209</v>
      </c>
      <c r="H9" s="27">
        <v>210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4009</v>
      </c>
      <c r="D10" s="24" t="s">
        <v>33</v>
      </c>
      <c r="E10" s="25">
        <v>210</v>
      </c>
      <c r="F10" s="26">
        <v>210</v>
      </c>
      <c r="G10" s="27">
        <v>210</v>
      </c>
      <c r="H10" s="27">
        <v>210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627</v>
      </c>
      <c r="G29" s="46">
        <f>SUM(G8:G27)</f>
        <v>631</v>
      </c>
      <c r="H29" s="47">
        <f>SUM(H8:H27)</f>
        <v>623</v>
      </c>
      <c r="I29" s="48">
        <v>643</v>
      </c>
      <c r="J29" s="49">
        <v>631</v>
      </c>
      <c r="K29" s="49">
        <v>653</v>
      </c>
      <c r="L29" s="49">
        <v>594</v>
      </c>
      <c r="M29" s="49">
        <v>629</v>
      </c>
      <c r="N29" s="49">
        <v>562</v>
      </c>
      <c r="O29" s="49">
        <v>654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630</v>
      </c>
      <c r="F32" s="63"/>
      <c r="G32" s="64"/>
      <c r="H32" s="65"/>
      <c r="I32" s="48">
        <v>630</v>
      </c>
      <c r="J32" s="49">
        <v>630</v>
      </c>
      <c r="K32" s="49">
        <v>630</v>
      </c>
      <c r="L32" s="49">
        <v>630</v>
      </c>
      <c r="M32" s="49">
        <v>630</v>
      </c>
      <c r="N32" s="49">
        <v>630</v>
      </c>
      <c r="O32" s="49">
        <v>630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-13</v>
      </c>
      <c r="J33" s="72">
        <f t="shared" si="0"/>
        <v>-1</v>
      </c>
      <c r="K33" s="72">
        <f t="shared" si="0"/>
        <v>-23</v>
      </c>
      <c r="L33" s="72">
        <f t="shared" si="0"/>
        <v>36</v>
      </c>
      <c r="M33" s="72">
        <f t="shared" si="0"/>
        <v>1</v>
      </c>
      <c r="N33" s="72">
        <f t="shared" si="0"/>
        <v>68</v>
      </c>
      <c r="O33" s="72">
        <f t="shared" si="0"/>
        <v>-24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-2.0634920634920634E-2</v>
      </c>
      <c r="J34" s="78">
        <f t="shared" ref="J34:O34" si="1">IF(J32="","",J33/J32)</f>
        <v>-1.5873015873015873E-3</v>
      </c>
      <c r="K34" s="78">
        <f t="shared" si="1"/>
        <v>-3.650793650793651E-2</v>
      </c>
      <c r="L34" s="78">
        <f t="shared" si="1"/>
        <v>5.7142857142857141E-2</v>
      </c>
      <c r="M34" s="78">
        <f t="shared" si="1"/>
        <v>1.5873015873015873E-3</v>
      </c>
      <c r="N34" s="78">
        <f t="shared" si="1"/>
        <v>0.10793650793650794</v>
      </c>
      <c r="O34" s="78">
        <f t="shared" si="1"/>
        <v>-3.8095238095238099E-2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-0.43333333333333335</v>
      </c>
      <c r="J35" s="83">
        <f t="shared" si="2"/>
        <v>-3.3333333333333333E-2</v>
      </c>
      <c r="K35" s="83">
        <f t="shared" si="2"/>
        <v>-0.76666666666666672</v>
      </c>
      <c r="L35" s="83">
        <f t="shared" si="2"/>
        <v>1.2</v>
      </c>
      <c r="M35" s="83">
        <f t="shared" si="2"/>
        <v>3.3333333333333333E-2</v>
      </c>
      <c r="N35" s="83">
        <f t="shared" si="2"/>
        <v>2.2666666666666666</v>
      </c>
      <c r="O35" s="83">
        <f t="shared" si="2"/>
        <v>-0.8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ls6M3L1Ae7bkzEb9hN8wD29EVZ9zq7SBXAMkbRYZv/yU5jQi0o/cDVzkJA3h3QCRimxrHQRRWakvE/IuRYAf1Q==" saltValue="cheOey4lOvAJDc6Lk3R4Ig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79" priority="5">
      <formula>LEN(TRIM(I34))=0</formula>
    </cfRule>
    <cfRule type="cellIs" dxfId="78" priority="6" stopIfTrue="1" operator="lessThan">
      <formula>0</formula>
    </cfRule>
    <cfRule type="cellIs" dxfId="77" priority="7" stopIfTrue="1" operator="between">
      <formula>0</formula>
      <formula>0.05</formula>
    </cfRule>
    <cfRule type="cellIs" dxfId="76" priority="8" stopIfTrue="1" operator="greaterThan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DFF5E-56B3-40BB-BDA4-D69A44F2B166}">
  <dimension ref="A2:Q38"/>
  <sheetViews>
    <sheetView showGridLines="0" showRowColHeaders="0" zoomScale="85" zoomScaleNormal="85" workbookViewId="0">
      <selection activeCell="E39" sqref="E39"/>
    </sheetView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34</v>
      </c>
      <c r="D5" s="88" t="s">
        <v>35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4017</v>
      </c>
      <c r="D8" s="17" t="s">
        <v>36</v>
      </c>
      <c r="E8" s="18">
        <v>180</v>
      </c>
      <c r="F8" s="19">
        <v>179</v>
      </c>
      <c r="G8" s="20">
        <v>178</v>
      </c>
      <c r="H8" s="20">
        <v>179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4026</v>
      </c>
      <c r="D9" s="24" t="s">
        <v>37</v>
      </c>
      <c r="E9" s="25">
        <v>207</v>
      </c>
      <c r="F9" s="26">
        <v>105</v>
      </c>
      <c r="G9" s="27">
        <v>168</v>
      </c>
      <c r="H9" s="27">
        <v>180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4066</v>
      </c>
      <c r="D10" s="24" t="s">
        <v>38</v>
      </c>
      <c r="E10" s="25">
        <v>280</v>
      </c>
      <c r="F10" s="26">
        <v>195</v>
      </c>
      <c r="G10" s="27">
        <v>258</v>
      </c>
      <c r="H10" s="27">
        <v>253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t="15" customHeight="1" x14ac:dyDescent="0.35">
      <c r="A11" s="2"/>
      <c r="B11" s="6"/>
      <c r="C11" s="23">
        <v>4104</v>
      </c>
      <c r="D11" s="24" t="s">
        <v>39</v>
      </c>
      <c r="E11" s="25">
        <v>240</v>
      </c>
      <c r="F11" s="26">
        <v>241</v>
      </c>
      <c r="G11" s="27">
        <v>240</v>
      </c>
      <c r="H11" s="27">
        <v>242</v>
      </c>
      <c r="I11" s="28"/>
      <c r="J11" s="29"/>
      <c r="K11" s="29"/>
      <c r="L11" s="29"/>
      <c r="M11" s="29"/>
      <c r="N11" s="29"/>
      <c r="O11" s="29"/>
      <c r="P11" s="8"/>
      <c r="Q11" s="2"/>
    </row>
    <row r="12" spans="1:17" ht="15" customHeight="1" x14ac:dyDescent="0.35">
      <c r="A12" s="2"/>
      <c r="B12" s="6"/>
      <c r="C12" s="23">
        <v>4116</v>
      </c>
      <c r="D12" s="24" t="s">
        <v>40</v>
      </c>
      <c r="E12" s="25">
        <v>240</v>
      </c>
      <c r="F12" s="26">
        <v>240</v>
      </c>
      <c r="G12" s="27">
        <v>240</v>
      </c>
      <c r="H12" s="27">
        <v>240</v>
      </c>
      <c r="I12" s="28"/>
      <c r="J12" s="29"/>
      <c r="K12" s="29"/>
      <c r="L12" s="29"/>
      <c r="M12" s="29"/>
      <c r="N12" s="29"/>
      <c r="O12" s="29"/>
      <c r="P12" s="8"/>
      <c r="Q12" s="2"/>
    </row>
    <row r="13" spans="1:17" ht="15" customHeight="1" x14ac:dyDescent="0.35">
      <c r="A13" s="2"/>
      <c r="B13" s="6"/>
      <c r="C13" s="23">
        <v>5413</v>
      </c>
      <c r="D13" s="24" t="s">
        <v>41</v>
      </c>
      <c r="E13" s="25">
        <v>240</v>
      </c>
      <c r="F13" s="26">
        <v>242</v>
      </c>
      <c r="G13" s="27">
        <v>240</v>
      </c>
      <c r="H13" s="27">
        <v>239</v>
      </c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1202</v>
      </c>
      <c r="G29" s="46">
        <f>SUM(G8:G27)</f>
        <v>1324</v>
      </c>
      <c r="H29" s="47">
        <f>SUM(H8:H27)</f>
        <v>1333</v>
      </c>
      <c r="I29" s="48">
        <v>1381</v>
      </c>
      <c r="J29" s="49">
        <v>1329</v>
      </c>
      <c r="K29" s="49">
        <v>1285</v>
      </c>
      <c r="L29" s="49">
        <v>1308</v>
      </c>
      <c r="M29" s="49">
        <v>1290</v>
      </c>
      <c r="N29" s="49">
        <v>1243</v>
      </c>
      <c r="O29" s="49">
        <v>1285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1387</v>
      </c>
      <c r="F32" s="63"/>
      <c r="G32" s="64"/>
      <c r="H32" s="65"/>
      <c r="I32" s="48">
        <f>E32</f>
        <v>1387</v>
      </c>
      <c r="J32" s="49">
        <v>1336</v>
      </c>
      <c r="K32" s="49">
        <v>1336</v>
      </c>
      <c r="L32" s="49">
        <v>1336</v>
      </c>
      <c r="M32" s="49">
        <v>1336</v>
      </c>
      <c r="N32" s="49">
        <v>1336</v>
      </c>
      <c r="O32" s="49">
        <v>1336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6</v>
      </c>
      <c r="J33" s="72">
        <f t="shared" si="0"/>
        <v>7</v>
      </c>
      <c r="K33" s="72">
        <f t="shared" si="0"/>
        <v>51</v>
      </c>
      <c r="L33" s="72">
        <f t="shared" si="0"/>
        <v>28</v>
      </c>
      <c r="M33" s="72">
        <f t="shared" si="0"/>
        <v>46</v>
      </c>
      <c r="N33" s="72">
        <f t="shared" si="0"/>
        <v>93</v>
      </c>
      <c r="O33" s="72">
        <f t="shared" si="0"/>
        <v>51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4.3258832011535686E-3</v>
      </c>
      <c r="J34" s="78">
        <f t="shared" ref="J34:O34" si="1">IF(J32="","",J33/J32)</f>
        <v>5.239520958083832E-3</v>
      </c>
      <c r="K34" s="78">
        <f t="shared" si="1"/>
        <v>3.8173652694610781E-2</v>
      </c>
      <c r="L34" s="78">
        <f t="shared" si="1"/>
        <v>2.0958083832335328E-2</v>
      </c>
      <c r="M34" s="78">
        <f t="shared" si="1"/>
        <v>3.4431137724550899E-2</v>
      </c>
      <c r="N34" s="78">
        <f t="shared" si="1"/>
        <v>6.9610778443113766E-2</v>
      </c>
      <c r="O34" s="78">
        <f t="shared" si="1"/>
        <v>3.8173652694610781E-2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0.2</v>
      </c>
      <c r="J35" s="83">
        <f t="shared" si="2"/>
        <v>0.23333333333333334</v>
      </c>
      <c r="K35" s="83">
        <f t="shared" si="2"/>
        <v>1.7</v>
      </c>
      <c r="L35" s="83">
        <f t="shared" si="2"/>
        <v>0.93333333333333335</v>
      </c>
      <c r="M35" s="83">
        <f t="shared" si="2"/>
        <v>1.5333333333333334</v>
      </c>
      <c r="N35" s="83">
        <f t="shared" si="2"/>
        <v>3.1</v>
      </c>
      <c r="O35" s="83">
        <f t="shared" si="2"/>
        <v>1.7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75" priority="5">
      <formula>LEN(TRIM(I34))=0</formula>
    </cfRule>
    <cfRule type="cellIs" dxfId="74" priority="6" stopIfTrue="1" operator="lessThan">
      <formula>0</formula>
    </cfRule>
    <cfRule type="cellIs" dxfId="73" priority="7" stopIfTrue="1" operator="between">
      <formula>0</formula>
      <formula>0.05</formula>
    </cfRule>
    <cfRule type="cellIs" dxfId="72" priority="8" stopIfTrue="1" operator="greaterThan">
      <formula>0.05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613D9-C9ED-4FC5-A062-B2A2E6E8B6AB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42</v>
      </c>
      <c r="D5" s="88" t="s">
        <v>43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4037</v>
      </c>
      <c r="D8" s="17" t="s">
        <v>44</v>
      </c>
      <c r="E8" s="18">
        <v>180</v>
      </c>
      <c r="F8" s="19">
        <v>0</v>
      </c>
      <c r="G8" s="20">
        <v>0</v>
      </c>
      <c r="H8" s="20">
        <v>107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4200</v>
      </c>
      <c r="D9" s="24" t="s">
        <v>45</v>
      </c>
      <c r="E9" s="25">
        <v>240</v>
      </c>
      <c r="F9" s="26">
        <v>236</v>
      </c>
      <c r="G9" s="27">
        <v>270</v>
      </c>
      <c r="H9" s="27">
        <v>228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5405</v>
      </c>
      <c r="D10" s="24" t="s">
        <v>46</v>
      </c>
      <c r="E10" s="25">
        <v>180</v>
      </c>
      <c r="F10" s="26">
        <v>169</v>
      </c>
      <c r="G10" s="27">
        <v>168</v>
      </c>
      <c r="H10" s="27">
        <v>180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t="15" customHeight="1" x14ac:dyDescent="0.35">
      <c r="A11" s="2"/>
      <c r="B11" s="6"/>
      <c r="C11" s="23">
        <v>5416</v>
      </c>
      <c r="D11" s="24" t="s">
        <v>47</v>
      </c>
      <c r="E11" s="25">
        <v>240</v>
      </c>
      <c r="F11" s="26">
        <v>241</v>
      </c>
      <c r="G11" s="27">
        <v>239</v>
      </c>
      <c r="H11" s="27">
        <v>240</v>
      </c>
      <c r="I11" s="28"/>
      <c r="J11" s="29"/>
      <c r="K11" s="29"/>
      <c r="L11" s="29"/>
      <c r="M11" s="29"/>
      <c r="N11" s="29"/>
      <c r="O11" s="29"/>
      <c r="P11" s="8"/>
      <c r="Q11" s="2"/>
    </row>
    <row r="12" spans="1:17" ht="30" customHeight="1" x14ac:dyDescent="0.35">
      <c r="A12" s="2"/>
      <c r="B12" s="6"/>
      <c r="C12" s="23">
        <v>5420</v>
      </c>
      <c r="D12" s="24" t="s">
        <v>48</v>
      </c>
      <c r="E12" s="25">
        <v>186</v>
      </c>
      <c r="F12" s="26">
        <v>182</v>
      </c>
      <c r="G12" s="27">
        <v>193</v>
      </c>
      <c r="H12" s="27">
        <v>186</v>
      </c>
      <c r="I12" s="28"/>
      <c r="J12" s="29"/>
      <c r="K12" s="29"/>
      <c r="L12" s="29"/>
      <c r="M12" s="29"/>
      <c r="N12" s="29"/>
      <c r="O12" s="29"/>
      <c r="P12" s="8"/>
      <c r="Q12" s="2"/>
    </row>
    <row r="13" spans="1:17" ht="15" customHeight="1" x14ac:dyDescent="0.35">
      <c r="A13" s="2"/>
      <c r="B13" s="6"/>
      <c r="C13" s="23">
        <v>5422</v>
      </c>
      <c r="D13" s="24" t="s">
        <v>49</v>
      </c>
      <c r="E13" s="25">
        <v>158</v>
      </c>
      <c r="F13" s="26">
        <v>186</v>
      </c>
      <c r="G13" s="27">
        <v>211</v>
      </c>
      <c r="H13" s="27">
        <v>186</v>
      </c>
      <c r="I13" s="28"/>
      <c r="J13" s="29"/>
      <c r="K13" s="29"/>
      <c r="L13" s="29"/>
      <c r="M13" s="29"/>
      <c r="N13" s="29"/>
      <c r="O13" s="29"/>
      <c r="P13" s="8"/>
      <c r="Q13" s="2"/>
    </row>
    <row r="14" spans="1:17" ht="15" customHeight="1" x14ac:dyDescent="0.35">
      <c r="A14" s="2"/>
      <c r="B14" s="6"/>
      <c r="C14" s="23">
        <v>5427</v>
      </c>
      <c r="D14" s="24" t="s">
        <v>50</v>
      </c>
      <c r="E14" s="25">
        <v>120</v>
      </c>
      <c r="F14" s="26">
        <v>129</v>
      </c>
      <c r="G14" s="27">
        <v>156</v>
      </c>
      <c r="H14" s="27">
        <v>144</v>
      </c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1143</v>
      </c>
      <c r="G29" s="46">
        <f>SUM(G8:G27)</f>
        <v>1237</v>
      </c>
      <c r="H29" s="47">
        <f>SUM(H8:H27)</f>
        <v>1271</v>
      </c>
      <c r="I29" s="48">
        <v>1313</v>
      </c>
      <c r="J29" s="49">
        <v>1261</v>
      </c>
      <c r="K29" s="49">
        <v>1269</v>
      </c>
      <c r="L29" s="49">
        <v>1225</v>
      </c>
      <c r="M29" s="49">
        <v>1297</v>
      </c>
      <c r="N29" s="49">
        <v>1277</v>
      </c>
      <c r="O29" s="49">
        <v>1278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1304</v>
      </c>
      <c r="F32" s="63"/>
      <c r="G32" s="64"/>
      <c r="H32" s="65"/>
      <c r="I32" s="48">
        <v>1304</v>
      </c>
      <c r="J32" s="49">
        <v>1332</v>
      </c>
      <c r="K32" s="49">
        <v>1332</v>
      </c>
      <c r="L32" s="49">
        <v>1332</v>
      </c>
      <c r="M32" s="49">
        <v>1332</v>
      </c>
      <c r="N32" s="49">
        <v>1332</v>
      </c>
      <c r="O32" s="49">
        <v>1332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-9</v>
      </c>
      <c r="J33" s="72">
        <f t="shared" si="0"/>
        <v>71</v>
      </c>
      <c r="K33" s="72">
        <f t="shared" si="0"/>
        <v>63</v>
      </c>
      <c r="L33" s="72">
        <f t="shared" si="0"/>
        <v>107</v>
      </c>
      <c r="M33" s="72">
        <f t="shared" si="0"/>
        <v>35</v>
      </c>
      <c r="N33" s="72">
        <f t="shared" si="0"/>
        <v>55</v>
      </c>
      <c r="O33" s="72">
        <f t="shared" si="0"/>
        <v>54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-6.9018404907975461E-3</v>
      </c>
      <c r="J34" s="78">
        <f t="shared" ref="J34:O34" si="1">IF(J32="","",J33/J32)</f>
        <v>5.3303303303303302E-2</v>
      </c>
      <c r="K34" s="78">
        <f t="shared" si="1"/>
        <v>4.72972972972973E-2</v>
      </c>
      <c r="L34" s="78">
        <f t="shared" si="1"/>
        <v>8.0330330330330324E-2</v>
      </c>
      <c r="M34" s="78">
        <f t="shared" si="1"/>
        <v>2.6276276276276277E-2</v>
      </c>
      <c r="N34" s="78">
        <f t="shared" si="1"/>
        <v>4.129129129129129E-2</v>
      </c>
      <c r="O34" s="78">
        <f t="shared" si="1"/>
        <v>4.0540540540540543E-2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-0.3</v>
      </c>
      <c r="J35" s="83">
        <f t="shared" si="2"/>
        <v>2.3666666666666667</v>
      </c>
      <c r="K35" s="83">
        <f t="shared" si="2"/>
        <v>2.1</v>
      </c>
      <c r="L35" s="83">
        <f t="shared" si="2"/>
        <v>3.5666666666666669</v>
      </c>
      <c r="M35" s="83">
        <f t="shared" si="2"/>
        <v>1.1666666666666667</v>
      </c>
      <c r="N35" s="83">
        <f t="shared" si="2"/>
        <v>1.8333333333333333</v>
      </c>
      <c r="O35" s="83">
        <f t="shared" si="2"/>
        <v>1.8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0lWHBNRmVZyYRrhyWU8iEa37AK6tY+kYrwvXT2PYnTuj6cgBXE5wmy8+8kDZUkdfPxcDnLiAlyvjf32FL6gIsw==" saltValue="yqgvuG1c4gnGVtyTH2rk9g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71" priority="5">
      <formula>LEN(TRIM(I34))=0</formula>
    </cfRule>
    <cfRule type="cellIs" dxfId="70" priority="6" stopIfTrue="1" operator="lessThan">
      <formula>0</formula>
    </cfRule>
    <cfRule type="cellIs" dxfId="69" priority="7" stopIfTrue="1" operator="between">
      <formula>0</formula>
      <formula>0.05</formula>
    </cfRule>
    <cfRule type="cellIs" dxfId="68" priority="8" stopIfTrue="1" operator="greaterThan">
      <formula>0.05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39EC-9431-464C-AF2E-99CE3693D68D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51</v>
      </c>
      <c r="D5" s="88" t="s">
        <v>52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4006</v>
      </c>
      <c r="D8" s="17" t="s">
        <v>53</v>
      </c>
      <c r="E8" s="18">
        <v>192</v>
      </c>
      <c r="F8" s="19">
        <v>176</v>
      </c>
      <c r="G8" s="20">
        <v>175</v>
      </c>
      <c r="H8" s="20">
        <v>180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4013</v>
      </c>
      <c r="D9" s="24" t="s">
        <v>54</v>
      </c>
      <c r="E9" s="25">
        <v>182</v>
      </c>
      <c r="F9" s="26">
        <v>180</v>
      </c>
      <c r="G9" s="27">
        <v>180</v>
      </c>
      <c r="H9" s="27">
        <v>180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4067</v>
      </c>
      <c r="D10" s="24" t="s">
        <v>55</v>
      </c>
      <c r="E10" s="25">
        <v>180</v>
      </c>
      <c r="F10" s="26">
        <v>181</v>
      </c>
      <c r="G10" s="27">
        <v>181</v>
      </c>
      <c r="H10" s="27">
        <v>182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t="15" customHeight="1" x14ac:dyDescent="0.35">
      <c r="A11" s="2"/>
      <c r="B11" s="6"/>
      <c r="C11" s="23">
        <v>4117</v>
      </c>
      <c r="D11" s="24" t="s">
        <v>56</v>
      </c>
      <c r="E11" s="25">
        <v>120</v>
      </c>
      <c r="F11" s="26">
        <v>75</v>
      </c>
      <c r="G11" s="27">
        <v>78</v>
      </c>
      <c r="H11" s="27">
        <v>81</v>
      </c>
      <c r="I11" s="28"/>
      <c r="J11" s="29"/>
      <c r="K11" s="29"/>
      <c r="L11" s="29"/>
      <c r="M11" s="29"/>
      <c r="N11" s="29"/>
      <c r="O11" s="29"/>
      <c r="P11" s="8"/>
      <c r="Q11" s="2"/>
    </row>
    <row r="12" spans="1:17" ht="15" customHeight="1" x14ac:dyDescent="0.35">
      <c r="A12" s="2"/>
      <c r="B12" s="6"/>
      <c r="C12" s="23">
        <v>4498</v>
      </c>
      <c r="D12" s="24" t="s">
        <v>57</v>
      </c>
      <c r="E12" s="25">
        <v>250</v>
      </c>
      <c r="F12" s="26">
        <v>216</v>
      </c>
      <c r="G12" s="27">
        <v>273</v>
      </c>
      <c r="H12" s="27">
        <v>275</v>
      </c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828</v>
      </c>
      <c r="G29" s="46">
        <f>SUM(G8:G27)</f>
        <v>887</v>
      </c>
      <c r="H29" s="47">
        <f>SUM(H8:H27)</f>
        <v>898</v>
      </c>
      <c r="I29" s="48">
        <v>863</v>
      </c>
      <c r="J29" s="49">
        <v>827</v>
      </c>
      <c r="K29" s="49">
        <v>759</v>
      </c>
      <c r="L29" s="49">
        <v>870</v>
      </c>
      <c r="M29" s="49">
        <v>800</v>
      </c>
      <c r="N29" s="49">
        <v>856</v>
      </c>
      <c r="O29" s="49">
        <v>820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924</v>
      </c>
      <c r="F32" s="63"/>
      <c r="G32" s="64"/>
      <c r="H32" s="65"/>
      <c r="I32" s="48">
        <v>924</v>
      </c>
      <c r="J32" s="49">
        <v>870</v>
      </c>
      <c r="K32" s="49">
        <v>870</v>
      </c>
      <c r="L32" s="49">
        <v>870</v>
      </c>
      <c r="M32" s="49">
        <v>870</v>
      </c>
      <c r="N32" s="49">
        <v>870</v>
      </c>
      <c r="O32" s="49">
        <v>870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61</v>
      </c>
      <c r="J33" s="72">
        <f t="shared" si="0"/>
        <v>43</v>
      </c>
      <c r="K33" s="72">
        <f t="shared" si="0"/>
        <v>111</v>
      </c>
      <c r="L33" s="72">
        <f t="shared" si="0"/>
        <v>0</v>
      </c>
      <c r="M33" s="72">
        <f t="shared" si="0"/>
        <v>70</v>
      </c>
      <c r="N33" s="72">
        <f t="shared" si="0"/>
        <v>14</v>
      </c>
      <c r="O33" s="72">
        <f t="shared" si="0"/>
        <v>50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6.6017316017316016E-2</v>
      </c>
      <c r="J34" s="78">
        <f t="shared" ref="J34:O34" si="1">IF(J32="","",J33/J32)</f>
        <v>4.9425287356321838E-2</v>
      </c>
      <c r="K34" s="78">
        <f t="shared" si="1"/>
        <v>0.12758620689655173</v>
      </c>
      <c r="L34" s="78">
        <f t="shared" si="1"/>
        <v>0</v>
      </c>
      <c r="M34" s="78">
        <f t="shared" si="1"/>
        <v>8.0459770114942528E-2</v>
      </c>
      <c r="N34" s="78">
        <f t="shared" si="1"/>
        <v>1.6091954022988506E-2</v>
      </c>
      <c r="O34" s="78">
        <f t="shared" si="1"/>
        <v>5.7471264367816091E-2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2.0333333333333332</v>
      </c>
      <c r="J35" s="83">
        <f t="shared" si="2"/>
        <v>1.4333333333333333</v>
      </c>
      <c r="K35" s="83">
        <f t="shared" si="2"/>
        <v>3.7</v>
      </c>
      <c r="L35" s="83">
        <f t="shared" si="2"/>
        <v>0</v>
      </c>
      <c r="M35" s="83">
        <f t="shared" si="2"/>
        <v>2.3333333333333335</v>
      </c>
      <c r="N35" s="83">
        <f t="shared" si="2"/>
        <v>0.46666666666666667</v>
      </c>
      <c r="O35" s="83">
        <f t="shared" si="2"/>
        <v>1.6666666666666667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IMCSo09tprcMcFRAx6SxdSfYGLo0aZLMPmMzCL0v6+MZKdu9BKrAmKjKCStktLJvLpM1Onv1IB0+bkBqieGCtA==" saltValue="2hG6xjDZ7GZ5AvRaQY/rhw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67" priority="5">
      <formula>LEN(TRIM(I34))=0</formula>
    </cfRule>
    <cfRule type="cellIs" dxfId="66" priority="6" stopIfTrue="1" operator="lessThan">
      <formula>0</formula>
    </cfRule>
    <cfRule type="cellIs" dxfId="65" priority="7" stopIfTrue="1" operator="between">
      <formula>0</formula>
      <formula>0.05</formula>
    </cfRule>
    <cfRule type="cellIs" dxfId="64" priority="8" stopIfTrue="1" operator="greaterThan">
      <formula>0.05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F076E-11EB-4071-9541-73BE85397F6E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58</v>
      </c>
      <c r="D5" s="88" t="s">
        <v>59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4022</v>
      </c>
      <c r="D8" s="17" t="s">
        <v>60</v>
      </c>
      <c r="E8" s="18">
        <v>182</v>
      </c>
      <c r="F8" s="19">
        <v>112</v>
      </c>
      <c r="G8" s="20">
        <v>140</v>
      </c>
      <c r="H8" s="20">
        <v>178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4024</v>
      </c>
      <c r="D9" s="24" t="s">
        <v>61</v>
      </c>
      <c r="E9" s="25">
        <v>120</v>
      </c>
      <c r="F9" s="26">
        <v>117</v>
      </c>
      <c r="G9" s="27">
        <v>146</v>
      </c>
      <c r="H9" s="27">
        <v>151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4101</v>
      </c>
      <c r="D10" s="24" t="s">
        <v>62</v>
      </c>
      <c r="E10" s="25">
        <v>240</v>
      </c>
      <c r="F10" s="26">
        <v>216</v>
      </c>
      <c r="G10" s="27">
        <v>216</v>
      </c>
      <c r="H10" s="27">
        <v>243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t="15" customHeight="1" x14ac:dyDescent="0.35">
      <c r="A11" s="2"/>
      <c r="B11" s="6"/>
      <c r="C11" s="23">
        <v>5415</v>
      </c>
      <c r="D11" s="24" t="s">
        <v>63</v>
      </c>
      <c r="E11" s="25">
        <v>240</v>
      </c>
      <c r="F11" s="26">
        <v>242</v>
      </c>
      <c r="G11" s="27">
        <v>240</v>
      </c>
      <c r="H11" s="27">
        <v>242</v>
      </c>
      <c r="I11" s="28"/>
      <c r="J11" s="29"/>
      <c r="K11" s="29"/>
      <c r="L11" s="29"/>
      <c r="M11" s="29"/>
      <c r="N11" s="29"/>
      <c r="O11" s="29"/>
      <c r="P11" s="8"/>
      <c r="Q11" s="2"/>
    </row>
    <row r="12" spans="1:17" ht="15" customHeight="1" x14ac:dyDescent="0.35">
      <c r="A12" s="2"/>
      <c r="B12" s="6"/>
      <c r="C12" s="23">
        <v>5423</v>
      </c>
      <c r="D12" s="24" t="s">
        <v>64</v>
      </c>
      <c r="E12" s="25">
        <v>240</v>
      </c>
      <c r="F12" s="26">
        <v>205</v>
      </c>
      <c r="G12" s="27">
        <v>166</v>
      </c>
      <c r="H12" s="27">
        <v>153</v>
      </c>
      <c r="I12" s="28"/>
      <c r="J12" s="29"/>
      <c r="K12" s="29"/>
      <c r="L12" s="29"/>
      <c r="M12" s="29"/>
      <c r="N12" s="29"/>
      <c r="O12" s="29"/>
      <c r="P12" s="8"/>
      <c r="Q12" s="2"/>
    </row>
    <row r="13" spans="1:17" ht="15" customHeight="1" x14ac:dyDescent="0.35">
      <c r="A13" s="2"/>
      <c r="B13" s="6"/>
      <c r="C13" s="23">
        <v>5425</v>
      </c>
      <c r="D13" s="24" t="s">
        <v>65</v>
      </c>
      <c r="E13" s="25">
        <v>120</v>
      </c>
      <c r="F13" s="26">
        <v>123</v>
      </c>
      <c r="G13" s="27">
        <v>127</v>
      </c>
      <c r="H13" s="27">
        <v>124</v>
      </c>
      <c r="I13" s="28"/>
      <c r="J13" s="29"/>
      <c r="K13" s="29"/>
      <c r="L13" s="29"/>
      <c r="M13" s="29"/>
      <c r="N13" s="29"/>
      <c r="O13" s="29"/>
      <c r="P13" s="8"/>
      <c r="Q13" s="2"/>
    </row>
    <row r="14" spans="1:17" ht="15" customHeight="1" x14ac:dyDescent="0.35">
      <c r="A14" s="2"/>
      <c r="B14" s="6"/>
      <c r="C14" s="23">
        <v>5426</v>
      </c>
      <c r="D14" s="24" t="s">
        <v>66</v>
      </c>
      <c r="E14" s="25">
        <v>225</v>
      </c>
      <c r="F14" s="26">
        <v>230</v>
      </c>
      <c r="G14" s="27">
        <v>184</v>
      </c>
      <c r="H14" s="27">
        <v>182</v>
      </c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1245</v>
      </c>
      <c r="G29" s="46">
        <f>SUM(G8:G27)</f>
        <v>1219</v>
      </c>
      <c r="H29" s="47">
        <f>SUM(H8:H27)</f>
        <v>1273</v>
      </c>
      <c r="I29" s="48">
        <v>1238</v>
      </c>
      <c r="J29" s="49">
        <v>1264</v>
      </c>
      <c r="K29" s="49">
        <v>1248</v>
      </c>
      <c r="L29" s="49">
        <v>1234</v>
      </c>
      <c r="M29" s="49">
        <v>1251</v>
      </c>
      <c r="N29" s="49">
        <v>1203</v>
      </c>
      <c r="O29" s="49">
        <v>1296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1367</v>
      </c>
      <c r="F32" s="63"/>
      <c r="G32" s="64"/>
      <c r="H32" s="65"/>
      <c r="I32" s="48">
        <v>1367</v>
      </c>
      <c r="J32" s="49">
        <v>1337</v>
      </c>
      <c r="K32" s="49">
        <v>1337</v>
      </c>
      <c r="L32" s="49">
        <v>1337</v>
      </c>
      <c r="M32" s="49">
        <v>1337</v>
      </c>
      <c r="N32" s="49">
        <v>1337</v>
      </c>
      <c r="O32" s="49">
        <v>1337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129</v>
      </c>
      <c r="J33" s="72">
        <f t="shared" si="0"/>
        <v>73</v>
      </c>
      <c r="K33" s="72">
        <f t="shared" si="0"/>
        <v>89</v>
      </c>
      <c r="L33" s="72">
        <f t="shared" si="0"/>
        <v>103</v>
      </c>
      <c r="M33" s="72">
        <f t="shared" si="0"/>
        <v>86</v>
      </c>
      <c r="N33" s="72">
        <f t="shared" si="0"/>
        <v>134</v>
      </c>
      <c r="O33" s="72">
        <f t="shared" si="0"/>
        <v>41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9.436722750548647E-2</v>
      </c>
      <c r="J34" s="78">
        <f t="shared" ref="J34:O34" si="1">IF(J32="","",J33/J32)</f>
        <v>5.4599850411368736E-2</v>
      </c>
      <c r="K34" s="78">
        <f t="shared" si="1"/>
        <v>6.6566940912490657E-2</v>
      </c>
      <c r="L34" s="78">
        <f t="shared" si="1"/>
        <v>7.703814510097233E-2</v>
      </c>
      <c r="M34" s="78">
        <f t="shared" si="1"/>
        <v>6.4323111443530298E-2</v>
      </c>
      <c r="N34" s="78">
        <f t="shared" si="1"/>
        <v>0.10022438294689603</v>
      </c>
      <c r="O34" s="78">
        <f t="shared" si="1"/>
        <v>3.0665669409124907E-2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4.3</v>
      </c>
      <c r="J35" s="83">
        <f t="shared" si="2"/>
        <v>2.4333333333333331</v>
      </c>
      <c r="K35" s="83">
        <f t="shared" si="2"/>
        <v>2.9666666666666668</v>
      </c>
      <c r="L35" s="83">
        <f t="shared" si="2"/>
        <v>3.4333333333333331</v>
      </c>
      <c r="M35" s="83">
        <f t="shared" si="2"/>
        <v>2.8666666666666667</v>
      </c>
      <c r="N35" s="83">
        <f t="shared" si="2"/>
        <v>4.4666666666666668</v>
      </c>
      <c r="O35" s="83">
        <f t="shared" si="2"/>
        <v>1.3666666666666667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QWwBBo7P0IW7P3yryCRf5zViBifp12dExgdCJm60oT1Rdg8YidJ7jbLdLfimQSiYeIB0ARBbq2DqdJIe+boRpQ==" saltValue="Ye+RiwTfkOlloan05WggKw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63" priority="5">
      <formula>LEN(TRIM(I34))=0</formula>
    </cfRule>
    <cfRule type="cellIs" dxfId="62" priority="6" stopIfTrue="1" operator="lessThan">
      <formula>0</formula>
    </cfRule>
    <cfRule type="cellIs" dxfId="61" priority="7" stopIfTrue="1" operator="between">
      <formula>0</formula>
      <formula>0.05</formula>
    </cfRule>
    <cfRule type="cellIs" dxfId="60" priority="8" stopIfTrue="1" operator="greaterThan">
      <formula>0.05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43BFE-65AF-4D2A-B39F-C1F323F64044}">
  <dimension ref="A2:Q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67</v>
      </c>
      <c r="D5" s="88" t="s">
        <v>68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4014</v>
      </c>
      <c r="D8" s="17" t="s">
        <v>69</v>
      </c>
      <c r="E8" s="18">
        <v>240</v>
      </c>
      <c r="F8" s="19">
        <v>163</v>
      </c>
      <c r="G8" s="20">
        <v>197</v>
      </c>
      <c r="H8" s="20">
        <v>212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4031</v>
      </c>
      <c r="D9" s="24" t="s">
        <v>70</v>
      </c>
      <c r="E9" s="25">
        <v>210</v>
      </c>
      <c r="F9" s="26">
        <v>180</v>
      </c>
      <c r="G9" s="27">
        <v>176</v>
      </c>
      <c r="H9" s="27">
        <v>177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t="15" customHeight="1" x14ac:dyDescent="0.35">
      <c r="A10" s="2"/>
      <c r="B10" s="6"/>
      <c r="C10" s="23">
        <v>4118</v>
      </c>
      <c r="D10" s="24" t="s">
        <v>71</v>
      </c>
      <c r="E10" s="25">
        <v>237</v>
      </c>
      <c r="F10" s="26">
        <v>224</v>
      </c>
      <c r="G10" s="27">
        <v>234</v>
      </c>
      <c r="H10" s="27">
        <v>235</v>
      </c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567</v>
      </c>
      <c r="G29" s="46">
        <f>SUM(G8:G27)</f>
        <v>607</v>
      </c>
      <c r="H29" s="47">
        <f>SUM(H8:H27)</f>
        <v>624</v>
      </c>
      <c r="I29" s="48">
        <v>639</v>
      </c>
      <c r="J29" s="49">
        <v>625</v>
      </c>
      <c r="K29" s="49">
        <v>629</v>
      </c>
      <c r="L29" s="49">
        <v>649</v>
      </c>
      <c r="M29" s="49">
        <v>628</v>
      </c>
      <c r="N29" s="49">
        <v>657</v>
      </c>
      <c r="O29" s="49">
        <v>632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687</v>
      </c>
      <c r="F32" s="63"/>
      <c r="G32" s="64"/>
      <c r="H32" s="65"/>
      <c r="I32" s="48">
        <v>687</v>
      </c>
      <c r="J32" s="49">
        <v>656</v>
      </c>
      <c r="K32" s="49">
        <v>656</v>
      </c>
      <c r="L32" s="49">
        <v>656</v>
      </c>
      <c r="M32" s="49">
        <v>656</v>
      </c>
      <c r="N32" s="49">
        <v>656</v>
      </c>
      <c r="O32" s="49">
        <v>656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48</v>
      </c>
      <c r="J33" s="72">
        <f t="shared" si="0"/>
        <v>31</v>
      </c>
      <c r="K33" s="72">
        <f t="shared" si="0"/>
        <v>27</v>
      </c>
      <c r="L33" s="72">
        <f t="shared" si="0"/>
        <v>7</v>
      </c>
      <c r="M33" s="72">
        <f t="shared" si="0"/>
        <v>28</v>
      </c>
      <c r="N33" s="72">
        <f t="shared" si="0"/>
        <v>-1</v>
      </c>
      <c r="O33" s="72">
        <f t="shared" si="0"/>
        <v>24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6.9868995633187769E-2</v>
      </c>
      <c r="J34" s="78">
        <f t="shared" ref="J34:O34" si="1">IF(J32="","",J33/J32)</f>
        <v>4.725609756097561E-2</v>
      </c>
      <c r="K34" s="78">
        <f t="shared" si="1"/>
        <v>4.1158536585365856E-2</v>
      </c>
      <c r="L34" s="78">
        <f t="shared" si="1"/>
        <v>1.0670731707317074E-2</v>
      </c>
      <c r="M34" s="78">
        <f t="shared" si="1"/>
        <v>4.2682926829268296E-2</v>
      </c>
      <c r="N34" s="78">
        <f t="shared" si="1"/>
        <v>-1.5243902439024391E-3</v>
      </c>
      <c r="O34" s="78">
        <f t="shared" si="1"/>
        <v>3.6585365853658534E-2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1.6</v>
      </c>
      <c r="J35" s="83">
        <f t="shared" si="2"/>
        <v>1.0333333333333334</v>
      </c>
      <c r="K35" s="83">
        <f t="shared" si="2"/>
        <v>0.9</v>
      </c>
      <c r="L35" s="83">
        <f t="shared" si="2"/>
        <v>0.23333333333333334</v>
      </c>
      <c r="M35" s="83">
        <f t="shared" si="2"/>
        <v>0.93333333333333335</v>
      </c>
      <c r="N35" s="83">
        <f t="shared" si="2"/>
        <v>-3.3333333333333333E-2</v>
      </c>
      <c r="O35" s="83">
        <f t="shared" si="2"/>
        <v>0.8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sheetProtection algorithmName="SHA-512" hashValue="xWhvdiUKGp6fBJ8D9tC6kWcJRYvM2FdNEjU+Km5B7oV2QoLZm7awPGzURjo+GqgKDi+zdV4aRYgrURjnG9A0ag==" saltValue="UqfRpriFbEidlmNkvXhbNg==" spinCount="100000" sheet="1" objects="1" scenarios="1"/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59" priority="5">
      <formula>LEN(TRIM(I34))=0</formula>
    </cfRule>
    <cfRule type="cellIs" dxfId="58" priority="6" stopIfTrue="1" operator="lessThan">
      <formula>0</formula>
    </cfRule>
    <cfRule type="cellIs" dxfId="57" priority="7" stopIfTrue="1" operator="between">
      <formula>0</formula>
      <formula>0.05</formula>
    </cfRule>
    <cfRule type="cellIs" dxfId="56" priority="8" stopIfTrue="1" operator="greaterThan">
      <formula>0.05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181D3-51AD-4472-B4D7-FDA510EAE405}">
  <dimension ref="A2:Q38"/>
  <sheetViews>
    <sheetView showGridLines="0" showRowColHeaders="0" tabSelected="1" zoomScale="85" zoomScaleNormal="85" workbookViewId="0">
      <selection activeCell="I33" sqref="I33"/>
    </sheetView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6" max="16" width="0.81640625" customWidth="1"/>
  </cols>
  <sheetData>
    <row r="2" spans="1:17" ht="22" x14ac:dyDescent="0.35">
      <c r="B2" s="1" t="s">
        <v>0</v>
      </c>
    </row>
    <row r="3" spans="1:17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/>
    </row>
    <row r="5" spans="1:17" ht="22.5" customHeight="1" x14ac:dyDescent="0.35">
      <c r="A5" s="2"/>
      <c r="B5" s="6"/>
      <c r="C5" s="7" t="s">
        <v>72</v>
      </c>
      <c r="D5" s="88" t="s">
        <v>73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"/>
      <c r="Q5" s="2"/>
    </row>
    <row r="6" spans="1:17" ht="15" customHeight="1" x14ac:dyDescent="0.35">
      <c r="A6" s="2"/>
      <c r="B6" s="6"/>
      <c r="C6" s="90" t="s">
        <v>3</v>
      </c>
      <c r="D6" s="92" t="s">
        <v>4</v>
      </c>
      <c r="E6" s="9" t="s">
        <v>5</v>
      </c>
      <c r="F6" s="94" t="s">
        <v>6</v>
      </c>
      <c r="G6" s="95"/>
      <c r="H6" s="92"/>
      <c r="I6" s="96" t="s">
        <v>7</v>
      </c>
      <c r="J6" s="97"/>
      <c r="K6" s="97"/>
      <c r="L6" s="97"/>
      <c r="M6" s="97"/>
      <c r="N6" s="97"/>
      <c r="O6" s="97"/>
      <c r="P6" s="8"/>
      <c r="Q6" s="2"/>
    </row>
    <row r="7" spans="1:17" ht="15" customHeight="1" x14ac:dyDescent="0.35">
      <c r="A7" s="2"/>
      <c r="B7" s="6"/>
      <c r="C7" s="91"/>
      <c r="D7" s="93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5"/>
      <c r="Q7" s="2"/>
    </row>
    <row r="8" spans="1:17" ht="15" customHeight="1" x14ac:dyDescent="0.35">
      <c r="A8" s="2"/>
      <c r="B8" s="6"/>
      <c r="C8" s="16">
        <v>4035</v>
      </c>
      <c r="D8" s="17" t="s">
        <v>74</v>
      </c>
      <c r="E8" s="18">
        <v>150</v>
      </c>
      <c r="F8" s="19">
        <v>139</v>
      </c>
      <c r="G8" s="20">
        <v>155</v>
      </c>
      <c r="H8" s="20">
        <v>163</v>
      </c>
      <c r="I8" s="21"/>
      <c r="J8" s="22"/>
      <c r="K8" s="22"/>
      <c r="L8" s="22"/>
      <c r="M8" s="22"/>
      <c r="N8" s="22"/>
      <c r="O8" s="22"/>
      <c r="P8" s="8"/>
      <c r="Q8" s="2"/>
    </row>
    <row r="9" spans="1:17" ht="15" customHeight="1" x14ac:dyDescent="0.35">
      <c r="A9" s="2"/>
      <c r="B9" s="6"/>
      <c r="C9" s="23">
        <v>4099</v>
      </c>
      <c r="D9" s="24" t="s">
        <v>75</v>
      </c>
      <c r="E9" s="25">
        <v>150</v>
      </c>
      <c r="F9" s="26">
        <v>149</v>
      </c>
      <c r="G9" s="27">
        <v>150</v>
      </c>
      <c r="H9" s="27">
        <v>150</v>
      </c>
      <c r="I9" s="28"/>
      <c r="J9" s="29"/>
      <c r="K9" s="29"/>
      <c r="L9" s="29"/>
      <c r="M9" s="29"/>
      <c r="N9" s="29"/>
      <c r="O9" s="29"/>
      <c r="P9" s="8"/>
      <c r="Q9" s="2"/>
    </row>
    <row r="10" spans="1:17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29"/>
      <c r="O10" s="29"/>
      <c r="P10" s="8"/>
      <c r="Q10" s="2"/>
    </row>
    <row r="11" spans="1:17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29"/>
      <c r="O11" s="29"/>
      <c r="P11" s="8"/>
      <c r="Q11" s="2"/>
    </row>
    <row r="12" spans="1:17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8"/>
      <c r="Q12" s="2"/>
    </row>
    <row r="13" spans="1:17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29"/>
      <c r="O13" s="29"/>
      <c r="P13" s="8"/>
      <c r="Q13" s="2"/>
    </row>
    <row r="14" spans="1:17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29"/>
      <c r="O14" s="29"/>
      <c r="P14" s="8"/>
      <c r="Q14" s="2"/>
    </row>
    <row r="15" spans="1:17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29"/>
      <c r="O15" s="29"/>
      <c r="P15" s="8"/>
      <c r="Q15" s="2"/>
    </row>
    <row r="16" spans="1:17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29"/>
      <c r="O16" s="29"/>
      <c r="P16" s="8"/>
      <c r="Q16" s="2"/>
    </row>
    <row r="17" spans="1:17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29"/>
      <c r="O17" s="29"/>
      <c r="P17" s="8"/>
      <c r="Q17" s="2"/>
    </row>
    <row r="18" spans="1:17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29"/>
      <c r="O18" s="29"/>
      <c r="P18" s="8"/>
      <c r="Q18" s="2"/>
    </row>
    <row r="19" spans="1:17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29"/>
      <c r="O19" s="29"/>
      <c r="P19" s="8"/>
      <c r="Q19" s="2"/>
    </row>
    <row r="20" spans="1:17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29"/>
      <c r="O20" s="29"/>
      <c r="P20" s="8"/>
      <c r="Q20" s="2"/>
    </row>
    <row r="21" spans="1:17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29"/>
      <c r="O21" s="29"/>
      <c r="P21" s="8"/>
      <c r="Q21" s="2"/>
    </row>
    <row r="22" spans="1:17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29"/>
      <c r="O22" s="29"/>
      <c r="P22" s="8"/>
      <c r="Q22" s="2"/>
    </row>
    <row r="23" spans="1:17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29"/>
      <c r="O23" s="29"/>
      <c r="P23" s="8"/>
      <c r="Q23" s="2"/>
    </row>
    <row r="24" spans="1:17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29"/>
      <c r="O24" s="29"/>
      <c r="P24" s="8"/>
      <c r="Q24" s="2"/>
    </row>
    <row r="25" spans="1:17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29"/>
      <c r="O25" s="29"/>
      <c r="P25" s="8"/>
      <c r="Q25" s="2"/>
    </row>
    <row r="26" spans="1:17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29"/>
      <c r="O26" s="29"/>
      <c r="P26" s="8"/>
      <c r="Q26" s="2"/>
    </row>
    <row r="27" spans="1:17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39"/>
      <c r="O27" s="39"/>
      <c r="P27" s="8"/>
      <c r="Q27" s="2"/>
    </row>
    <row r="28" spans="1:17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42"/>
      <c r="O28" s="42"/>
      <c r="P28" s="15"/>
      <c r="Q28" s="2"/>
    </row>
    <row r="29" spans="1:17" ht="15" customHeight="1" x14ac:dyDescent="0.35">
      <c r="A29" s="2"/>
      <c r="B29" s="6"/>
      <c r="C29" s="15"/>
      <c r="D29" s="43" t="s">
        <v>20</v>
      </c>
      <c r="E29" s="44"/>
      <c r="F29" s="45">
        <f>SUM(F8:F27)</f>
        <v>288</v>
      </c>
      <c r="G29" s="46">
        <f>SUM(G8:G27)</f>
        <v>305</v>
      </c>
      <c r="H29" s="47">
        <f>SUM(H8:H27)</f>
        <v>313</v>
      </c>
      <c r="I29" s="48">
        <v>322</v>
      </c>
      <c r="J29" s="49">
        <v>326</v>
      </c>
      <c r="K29" s="49">
        <v>315</v>
      </c>
      <c r="L29" s="49">
        <v>331</v>
      </c>
      <c r="M29" s="49">
        <v>338</v>
      </c>
      <c r="N29" s="49">
        <v>332</v>
      </c>
      <c r="O29" s="49">
        <v>323</v>
      </c>
      <c r="P29" s="8"/>
      <c r="Q29" s="2"/>
    </row>
    <row r="30" spans="1:17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56"/>
      <c r="O30" s="56"/>
      <c r="P30" s="8"/>
      <c r="Q30" s="2"/>
    </row>
    <row r="31" spans="1:17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60"/>
      <c r="O31" s="60"/>
      <c r="P31" s="15"/>
      <c r="Q31" s="2"/>
    </row>
    <row r="32" spans="1:17" ht="15" customHeight="1" x14ac:dyDescent="0.35">
      <c r="A32" s="2"/>
      <c r="B32" s="6"/>
      <c r="C32" s="57"/>
      <c r="D32" s="61" t="s">
        <v>22</v>
      </c>
      <c r="E32" s="62">
        <f>SUM(E8:E27)</f>
        <v>300</v>
      </c>
      <c r="F32" s="63"/>
      <c r="G32" s="64"/>
      <c r="H32" s="65"/>
      <c r="I32" s="48">
        <f>E32</f>
        <v>300</v>
      </c>
      <c r="J32" s="49">
        <v>300</v>
      </c>
      <c r="K32" s="49">
        <v>300</v>
      </c>
      <c r="L32" s="49">
        <v>300</v>
      </c>
      <c r="M32" s="49">
        <v>300</v>
      </c>
      <c r="N32" s="49">
        <v>300</v>
      </c>
      <c r="O32" s="49">
        <v>300</v>
      </c>
      <c r="P32" s="8"/>
      <c r="Q32" s="2"/>
    </row>
    <row r="33" spans="1:17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O33" si="0">IF(I29="","",I32-I29)</f>
        <v>-22</v>
      </c>
      <c r="J33" s="72">
        <f t="shared" si="0"/>
        <v>-26</v>
      </c>
      <c r="K33" s="72">
        <f t="shared" si="0"/>
        <v>-15</v>
      </c>
      <c r="L33" s="72">
        <f t="shared" si="0"/>
        <v>-31</v>
      </c>
      <c r="M33" s="72">
        <f t="shared" si="0"/>
        <v>-38</v>
      </c>
      <c r="N33" s="72">
        <f t="shared" si="0"/>
        <v>-32</v>
      </c>
      <c r="O33" s="72">
        <f t="shared" si="0"/>
        <v>-23</v>
      </c>
      <c r="P33" s="8"/>
      <c r="Q33" s="2"/>
    </row>
    <row r="34" spans="1:17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-7.3333333333333334E-2</v>
      </c>
      <c r="J34" s="78">
        <f t="shared" ref="J34:O34" si="1">IF(J32="","",J33/J32)</f>
        <v>-8.666666666666667E-2</v>
      </c>
      <c r="K34" s="78">
        <f t="shared" si="1"/>
        <v>-0.05</v>
      </c>
      <c r="L34" s="78">
        <f t="shared" si="1"/>
        <v>-0.10333333333333333</v>
      </c>
      <c r="M34" s="78">
        <f t="shared" si="1"/>
        <v>-0.12666666666666668</v>
      </c>
      <c r="N34" s="78">
        <f t="shared" si="1"/>
        <v>-0.10666666666666667</v>
      </c>
      <c r="O34" s="78">
        <f t="shared" si="1"/>
        <v>-7.6666666666666661E-2</v>
      </c>
      <c r="P34" s="8"/>
      <c r="Q34" s="2"/>
    </row>
    <row r="35" spans="1:17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O35" si="2">IF(I29="","",I33/30)</f>
        <v>-0.73333333333333328</v>
      </c>
      <c r="J35" s="83">
        <f t="shared" si="2"/>
        <v>-0.8666666666666667</v>
      </c>
      <c r="K35" s="83">
        <f t="shared" si="2"/>
        <v>-0.5</v>
      </c>
      <c r="L35" s="83">
        <f t="shared" si="2"/>
        <v>-1.0333333333333334</v>
      </c>
      <c r="M35" s="83">
        <f t="shared" si="2"/>
        <v>-1.2666666666666666</v>
      </c>
      <c r="N35" s="83">
        <f t="shared" si="2"/>
        <v>-1.0666666666666667</v>
      </c>
      <c r="O35" s="83">
        <f t="shared" si="2"/>
        <v>-0.76666666666666672</v>
      </c>
      <c r="P35" s="8"/>
      <c r="Q35" s="2"/>
    </row>
    <row r="36" spans="1:17" ht="30" customHeight="1" x14ac:dyDescent="0.35">
      <c r="A36" s="2"/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6"/>
      <c r="Q36" s="2"/>
    </row>
    <row r="37" spans="1:17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35"/>
  </sheetData>
  <mergeCells count="6">
    <mergeCell ref="E36:O36"/>
    <mergeCell ref="D5:O5"/>
    <mergeCell ref="C6:C7"/>
    <mergeCell ref="D6:D7"/>
    <mergeCell ref="F6:H6"/>
    <mergeCell ref="I6:O6"/>
  </mergeCells>
  <conditionalFormatting sqref="I34:O34">
    <cfRule type="containsBlanks" dxfId="55" priority="5">
      <formula>LEN(TRIM(I34))=0</formula>
    </cfRule>
    <cfRule type="cellIs" dxfId="54" priority="6" stopIfTrue="1" operator="lessThan">
      <formula>0</formula>
    </cfRule>
    <cfRule type="cellIs" dxfId="53" priority="7" stopIfTrue="1" operator="between">
      <formula>0</formula>
      <formula>0.05</formula>
    </cfRule>
    <cfRule type="cellIs" dxfId="52" priority="8" stopIfTrue="1" operator="greaterThan">
      <formula>0.05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28FAE2B09F004C9AE752C398A020CF" ma:contentTypeVersion="16" ma:contentTypeDescription="Create a new document." ma:contentTypeScope="" ma:versionID="7d05398dac219a2c2d79417ae07729a8">
  <xsd:schema xmlns:xsd="http://www.w3.org/2001/XMLSchema" xmlns:xs="http://www.w3.org/2001/XMLSchema" xmlns:p="http://schemas.microsoft.com/office/2006/metadata/properties" xmlns:ns2="5161dc60-4c85-427b-a6fa-dd100cdc21d3" xmlns:ns3="5e4dcc99-03c7-48d7-9475-180c614a0e82" targetNamespace="http://schemas.microsoft.com/office/2006/metadata/properties" ma:root="true" ma:fieldsID="b0c33de81f14f77f652c67a7375718ba" ns2:_="" ns3:_="">
    <xsd:import namespace="5161dc60-4c85-427b-a6fa-dd100cdc21d3"/>
    <xsd:import namespace="5e4dcc99-03c7-48d7-9475-180c614a0e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1dc60-4c85-427b-a6fa-dd100cdc21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4ae3d5d-5fe9-43d6-b35b-861e192a74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4dcc99-03c7-48d7-9475-180c614a0e8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33bc9c9-df3e-4003-ad42-ce4da8207895}" ma:internalName="TaxCatchAll" ma:showField="CatchAllData" ma:web="5e4dcc99-03c7-48d7-9475-180c614a0e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4dcc99-03c7-48d7-9475-180c614a0e82" xsi:nil="true"/>
    <lcf76f155ced4ddcb4097134ff3c332f xmlns="5161dc60-4c85-427b-a6fa-dd100cdc21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2B4A18-FC77-44F3-9938-2D923D567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1dc60-4c85-427b-a6fa-dd100cdc21d3"/>
    <ds:schemaRef ds:uri="5e4dcc99-03c7-48d7-9475-180c614a0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CD117F-46F9-47E5-8257-4EAB45ADAD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FBBFC5-600F-4EC8-8113-5646E2780913}">
  <ds:schemaRefs>
    <ds:schemaRef ds:uri="http://schemas.microsoft.com/office/2006/metadata/properties"/>
    <ds:schemaRef ds:uri="http://schemas.microsoft.com/office/infopath/2007/PartnerControls"/>
    <ds:schemaRef ds:uri="5e4dcc99-03c7-48d7-9475-180c614a0e82"/>
    <ds:schemaRef ds:uri="5161dc60-4c85-427b-a6fa-dd100cdc21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Letchworth</vt:lpstr>
      <vt:lpstr>Baldock</vt:lpstr>
      <vt:lpstr>Hitchin</vt:lpstr>
      <vt:lpstr>Stevenage</vt:lpstr>
      <vt:lpstr>Bishop's Stortford &amp; Sawbridgew</vt:lpstr>
      <vt:lpstr>Hertford &amp; Ware</vt:lpstr>
      <vt:lpstr>Broxbourne</vt:lpstr>
      <vt:lpstr>Welwyn Garden City</vt:lpstr>
      <vt:lpstr>Hatfield</vt:lpstr>
      <vt:lpstr>St Albans</vt:lpstr>
      <vt:lpstr>Harpenden</vt:lpstr>
      <vt:lpstr>Potters Bar</vt:lpstr>
      <vt:lpstr>Borehamwood</vt:lpstr>
      <vt:lpstr>Tring</vt:lpstr>
      <vt:lpstr>Berkhamsted</vt:lpstr>
      <vt:lpstr>Hemel Hempstead</vt:lpstr>
      <vt:lpstr>Rickmansworth</vt:lpstr>
      <vt:lpstr>Watford</vt:lpstr>
      <vt:lpstr>Radlett &amp; Bushey</vt:lpstr>
      <vt:lpstr>Royston</vt:lpstr>
      <vt:lpstr>Buntingford Middle</vt:lpstr>
      <vt:lpstr>Buntingford Upper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Batchelor</dc:creator>
  <cp:lastModifiedBy>Gary Gant</cp:lastModifiedBy>
  <dcterms:created xsi:type="dcterms:W3CDTF">2023-07-20T17:22:42Z</dcterms:created>
  <dcterms:modified xsi:type="dcterms:W3CDTF">2023-07-21T12:37:21Z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0x0101006C28FAE2B09F004C9AE752C398A020CF</vt:lpwstr>
  </property>
</Properties>
</file>