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geanalytics.sharepoint.com/Projects/1564 - Hertfordshire - edge-ucate 2021-22/06 - Reports/03 - RAG Reports (Bespoke)/Generated 2022.06.27/"/>
    </mc:Choice>
  </mc:AlternateContent>
  <xr:revisionPtr revIDLastSave="0" documentId="8_{999F50EC-9129-4A83-9E7A-366D11857EF3}" xr6:coauthVersionLast="47" xr6:coauthVersionMax="47" xr10:uidLastSave="{00000000-0000-0000-0000-000000000000}"/>
  <bookViews>
    <workbookView minimized="1" xWindow="348" yWindow="5028" windowWidth="30720" windowHeight="11988" xr2:uid="{630F7B82-6BD4-4808-8BDD-146460C09DD4}"/>
  </bookViews>
  <sheets>
    <sheet name="Letchworth" sheetId="2" r:id="rId1"/>
    <sheet name="Baldock" sheetId="3" r:id="rId2"/>
    <sheet name="Hitchin" sheetId="4" r:id="rId3"/>
    <sheet name="Stevenage" sheetId="5" r:id="rId4"/>
    <sheet name="Bishop's Stortford   Sawbridgew" sheetId="6" r:id="rId5"/>
    <sheet name="Hertford &amp; Ware" sheetId="7" r:id="rId6"/>
    <sheet name="Hoddesdon" sheetId="8" r:id="rId7"/>
    <sheet name="Cheshunt" sheetId="9" r:id="rId8"/>
    <sheet name="Harpenden" sheetId="10" r:id="rId9"/>
    <sheet name="Welwyn Garden City" sheetId="11" r:id="rId10"/>
    <sheet name="St Albans" sheetId="12" r:id="rId11"/>
    <sheet name="Hatfield" sheetId="13" r:id="rId12"/>
    <sheet name="Potters Bar" sheetId="14" r:id="rId13"/>
    <sheet name="Borehamwood" sheetId="15" r:id="rId14"/>
    <sheet name="Tring" sheetId="16" r:id="rId15"/>
    <sheet name="Hemel Hempstead" sheetId="17" r:id="rId16"/>
    <sheet name="Rickmansworth" sheetId="18" r:id="rId17"/>
    <sheet name="Watford" sheetId="19" r:id="rId18"/>
    <sheet name="Bushey &amp; Radlett" sheetId="20" r:id="rId19"/>
    <sheet name="Berkhamsted" sheetId="21" r:id="rId20"/>
    <sheet name="Royston" sheetId="22" r:id="rId21"/>
    <sheet name="Buntingford Middle" sheetId="23" r:id="rId22"/>
    <sheet name="Buntingford Upper" sheetId="24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" i="24" l="1"/>
  <c r="O34" i="24" s="1"/>
  <c r="N33" i="24"/>
  <c r="N34" i="24" s="1"/>
  <c r="M33" i="24"/>
  <c r="M34" i="24" s="1"/>
  <c r="L33" i="24"/>
  <c r="L35" i="24" s="1"/>
  <c r="K33" i="24"/>
  <c r="K35" i="24" s="1"/>
  <c r="J33" i="24"/>
  <c r="J35" i="24" s="1"/>
  <c r="I33" i="24"/>
  <c r="I35" i="24" s="1"/>
  <c r="E32" i="24"/>
  <c r="H29" i="24"/>
  <c r="G29" i="24"/>
  <c r="F29" i="24"/>
  <c r="O33" i="23"/>
  <c r="O34" i="23" s="1"/>
  <c r="N33" i="23"/>
  <c r="N35" i="23" s="1"/>
  <c r="M33" i="23"/>
  <c r="M34" i="23" s="1"/>
  <c r="L33" i="23"/>
  <c r="L35" i="23" s="1"/>
  <c r="K33" i="23"/>
  <c r="K35" i="23" s="1"/>
  <c r="J33" i="23"/>
  <c r="J35" i="23" s="1"/>
  <c r="I33" i="23"/>
  <c r="I35" i="23" s="1"/>
  <c r="E32" i="23"/>
  <c r="H29" i="23"/>
  <c r="G29" i="23"/>
  <c r="F29" i="23"/>
  <c r="O33" i="22"/>
  <c r="O34" i="22" s="1"/>
  <c r="N33" i="22"/>
  <c r="N35" i="22" s="1"/>
  <c r="M33" i="22"/>
  <c r="M34" i="22" s="1"/>
  <c r="L33" i="22"/>
  <c r="L35" i="22" s="1"/>
  <c r="K33" i="22"/>
  <c r="K35" i="22" s="1"/>
  <c r="J33" i="22"/>
  <c r="J35" i="22" s="1"/>
  <c r="I33" i="22"/>
  <c r="I35" i="22" s="1"/>
  <c r="E32" i="22"/>
  <c r="H29" i="22"/>
  <c r="G29" i="22"/>
  <c r="F29" i="22"/>
  <c r="O33" i="21"/>
  <c r="O34" i="21" s="1"/>
  <c r="N33" i="21"/>
  <c r="N34" i="21" s="1"/>
  <c r="M33" i="21"/>
  <c r="M34" i="21" s="1"/>
  <c r="L33" i="21"/>
  <c r="L35" i="21" s="1"/>
  <c r="K33" i="21"/>
  <c r="K35" i="21" s="1"/>
  <c r="J33" i="21"/>
  <c r="J35" i="21" s="1"/>
  <c r="I33" i="21"/>
  <c r="I35" i="21" s="1"/>
  <c r="E32" i="21"/>
  <c r="H29" i="21"/>
  <c r="G29" i="21"/>
  <c r="F29" i="21"/>
  <c r="O33" i="20"/>
  <c r="O35" i="20" s="1"/>
  <c r="N33" i="20"/>
  <c r="N35" i="20" s="1"/>
  <c r="M33" i="20"/>
  <c r="M34" i="20" s="1"/>
  <c r="L33" i="20"/>
  <c r="L35" i="20" s="1"/>
  <c r="K33" i="20"/>
  <c r="K35" i="20" s="1"/>
  <c r="J33" i="20"/>
  <c r="J35" i="20" s="1"/>
  <c r="I33" i="20"/>
  <c r="I35" i="20" s="1"/>
  <c r="E32" i="20"/>
  <c r="H29" i="20"/>
  <c r="G29" i="20"/>
  <c r="F29" i="20"/>
  <c r="O33" i="19"/>
  <c r="O34" i="19" s="1"/>
  <c r="N33" i="19"/>
  <c r="N35" i="19" s="1"/>
  <c r="M33" i="19"/>
  <c r="M34" i="19" s="1"/>
  <c r="L33" i="19"/>
  <c r="L34" i="19" s="1"/>
  <c r="K33" i="19"/>
  <c r="K35" i="19" s="1"/>
  <c r="J33" i="19"/>
  <c r="J35" i="19" s="1"/>
  <c r="I33" i="19"/>
  <c r="I35" i="19" s="1"/>
  <c r="E32" i="19"/>
  <c r="H29" i="19"/>
  <c r="G29" i="19"/>
  <c r="F29" i="19"/>
  <c r="O33" i="18"/>
  <c r="O34" i="18" s="1"/>
  <c r="N33" i="18"/>
  <c r="N34" i="18" s="1"/>
  <c r="M33" i="18"/>
  <c r="M34" i="18" s="1"/>
  <c r="L33" i="18"/>
  <c r="L35" i="18" s="1"/>
  <c r="K33" i="18"/>
  <c r="K35" i="18" s="1"/>
  <c r="J33" i="18"/>
  <c r="J35" i="18" s="1"/>
  <c r="I33" i="18"/>
  <c r="I35" i="18" s="1"/>
  <c r="E32" i="18"/>
  <c r="H29" i="18"/>
  <c r="G29" i="18"/>
  <c r="F29" i="18"/>
  <c r="O33" i="17"/>
  <c r="O35" i="17" s="1"/>
  <c r="N33" i="17"/>
  <c r="N34" i="17" s="1"/>
  <c r="M33" i="17"/>
  <c r="M34" i="17" s="1"/>
  <c r="L33" i="17"/>
  <c r="L35" i="17" s="1"/>
  <c r="K33" i="17"/>
  <c r="K34" i="17" s="1"/>
  <c r="J33" i="17"/>
  <c r="J35" i="17" s="1"/>
  <c r="I33" i="17"/>
  <c r="I35" i="17" s="1"/>
  <c r="E32" i="17"/>
  <c r="H29" i="17"/>
  <c r="G29" i="17"/>
  <c r="F29" i="17"/>
  <c r="O33" i="16"/>
  <c r="O35" i="16" s="1"/>
  <c r="N33" i="16"/>
  <c r="N35" i="16" s="1"/>
  <c r="M33" i="16"/>
  <c r="M34" i="16" s="1"/>
  <c r="L33" i="16"/>
  <c r="L34" i="16" s="1"/>
  <c r="K33" i="16"/>
  <c r="K34" i="16" s="1"/>
  <c r="J33" i="16"/>
  <c r="J35" i="16" s="1"/>
  <c r="I33" i="16"/>
  <c r="I35" i="16" s="1"/>
  <c r="E32" i="16"/>
  <c r="H29" i="16"/>
  <c r="G29" i="16"/>
  <c r="F29" i="16"/>
  <c r="O33" i="15"/>
  <c r="O34" i="15" s="1"/>
  <c r="N33" i="15"/>
  <c r="N34" i="15" s="1"/>
  <c r="M33" i="15"/>
  <c r="M34" i="15" s="1"/>
  <c r="L33" i="15"/>
  <c r="L35" i="15" s="1"/>
  <c r="K33" i="15"/>
  <c r="K35" i="15" s="1"/>
  <c r="J33" i="15"/>
  <c r="J35" i="15" s="1"/>
  <c r="I33" i="15"/>
  <c r="I35" i="15" s="1"/>
  <c r="E32" i="15"/>
  <c r="H29" i="15"/>
  <c r="G29" i="15"/>
  <c r="F29" i="15"/>
  <c r="O33" i="14"/>
  <c r="O34" i="14" s="1"/>
  <c r="N33" i="14"/>
  <c r="N34" i="14" s="1"/>
  <c r="M33" i="14"/>
  <c r="M34" i="14" s="1"/>
  <c r="L33" i="14"/>
  <c r="L35" i="14" s="1"/>
  <c r="K33" i="14"/>
  <c r="K35" i="14" s="1"/>
  <c r="J33" i="14"/>
  <c r="J35" i="14" s="1"/>
  <c r="I33" i="14"/>
  <c r="I35" i="14" s="1"/>
  <c r="E32" i="14"/>
  <c r="H29" i="14"/>
  <c r="G29" i="14"/>
  <c r="F29" i="14"/>
  <c r="O33" i="13"/>
  <c r="O34" i="13" s="1"/>
  <c r="N33" i="13"/>
  <c r="N34" i="13" s="1"/>
  <c r="M33" i="13"/>
  <c r="M34" i="13" s="1"/>
  <c r="L33" i="13"/>
  <c r="L35" i="13" s="1"/>
  <c r="K33" i="13"/>
  <c r="K35" i="13" s="1"/>
  <c r="J33" i="13"/>
  <c r="J35" i="13" s="1"/>
  <c r="I33" i="13"/>
  <c r="I35" i="13" s="1"/>
  <c r="E32" i="13"/>
  <c r="H29" i="13"/>
  <c r="G29" i="13"/>
  <c r="F29" i="13"/>
  <c r="O33" i="12"/>
  <c r="O34" i="12" s="1"/>
  <c r="N33" i="12"/>
  <c r="N34" i="12" s="1"/>
  <c r="M33" i="12"/>
  <c r="M34" i="12" s="1"/>
  <c r="L33" i="12"/>
  <c r="L34" i="12" s="1"/>
  <c r="K33" i="12"/>
  <c r="K35" i="12" s="1"/>
  <c r="J33" i="12"/>
  <c r="J35" i="12" s="1"/>
  <c r="I33" i="12"/>
  <c r="I35" i="12" s="1"/>
  <c r="E32" i="12"/>
  <c r="H29" i="12"/>
  <c r="G29" i="12"/>
  <c r="F29" i="12"/>
  <c r="O33" i="11"/>
  <c r="O34" i="11" s="1"/>
  <c r="N33" i="11"/>
  <c r="N34" i="11" s="1"/>
  <c r="M33" i="11"/>
  <c r="M34" i="11" s="1"/>
  <c r="L33" i="11"/>
  <c r="L35" i="11" s="1"/>
  <c r="K33" i="11"/>
  <c r="K35" i="11" s="1"/>
  <c r="J33" i="11"/>
  <c r="J35" i="11" s="1"/>
  <c r="I33" i="11"/>
  <c r="I35" i="11" s="1"/>
  <c r="E32" i="11"/>
  <c r="H29" i="11"/>
  <c r="G29" i="11"/>
  <c r="F29" i="11"/>
  <c r="O33" i="10"/>
  <c r="O34" i="10" s="1"/>
  <c r="N33" i="10"/>
  <c r="N34" i="10" s="1"/>
  <c r="M33" i="10"/>
  <c r="M34" i="10" s="1"/>
  <c r="L33" i="10"/>
  <c r="L34" i="10" s="1"/>
  <c r="K33" i="10"/>
  <c r="K35" i="10" s="1"/>
  <c r="J33" i="10"/>
  <c r="J35" i="10" s="1"/>
  <c r="I33" i="10"/>
  <c r="I35" i="10" s="1"/>
  <c r="E32" i="10"/>
  <c r="H29" i="10"/>
  <c r="G29" i="10"/>
  <c r="F29" i="10"/>
  <c r="O33" i="9"/>
  <c r="O34" i="9" s="1"/>
  <c r="N33" i="9"/>
  <c r="N35" i="9" s="1"/>
  <c r="M33" i="9"/>
  <c r="M34" i="9" s="1"/>
  <c r="L33" i="9"/>
  <c r="L34" i="9" s="1"/>
  <c r="K33" i="9"/>
  <c r="K35" i="9" s="1"/>
  <c r="J33" i="9"/>
  <c r="J35" i="9" s="1"/>
  <c r="I33" i="9"/>
  <c r="I35" i="9" s="1"/>
  <c r="E32" i="9"/>
  <c r="H29" i="9"/>
  <c r="G29" i="9"/>
  <c r="F29" i="9"/>
  <c r="O33" i="8"/>
  <c r="O34" i="8" s="1"/>
  <c r="N33" i="8"/>
  <c r="N34" i="8" s="1"/>
  <c r="M33" i="8"/>
  <c r="M35" i="8" s="1"/>
  <c r="L33" i="8"/>
  <c r="L35" i="8" s="1"/>
  <c r="K33" i="8"/>
  <c r="K35" i="8" s="1"/>
  <c r="J33" i="8"/>
  <c r="J35" i="8" s="1"/>
  <c r="I33" i="8"/>
  <c r="I35" i="8" s="1"/>
  <c r="E32" i="8"/>
  <c r="H29" i="8"/>
  <c r="G29" i="8"/>
  <c r="F29" i="8"/>
  <c r="O33" i="7"/>
  <c r="O34" i="7" s="1"/>
  <c r="N33" i="7"/>
  <c r="N34" i="7" s="1"/>
  <c r="M33" i="7"/>
  <c r="M34" i="7" s="1"/>
  <c r="L33" i="7"/>
  <c r="L35" i="7" s="1"/>
  <c r="K33" i="7"/>
  <c r="K35" i="7" s="1"/>
  <c r="J33" i="7"/>
  <c r="J35" i="7" s="1"/>
  <c r="I33" i="7"/>
  <c r="I35" i="7" s="1"/>
  <c r="E32" i="7"/>
  <c r="H29" i="7"/>
  <c r="G29" i="7"/>
  <c r="F29" i="7"/>
  <c r="O33" i="6"/>
  <c r="O34" i="6" s="1"/>
  <c r="N33" i="6"/>
  <c r="N34" i="6" s="1"/>
  <c r="M33" i="6"/>
  <c r="M34" i="6" s="1"/>
  <c r="L33" i="6"/>
  <c r="L35" i="6" s="1"/>
  <c r="K33" i="6"/>
  <c r="K35" i="6" s="1"/>
  <c r="J33" i="6"/>
  <c r="J35" i="6" s="1"/>
  <c r="I33" i="6"/>
  <c r="I35" i="6" s="1"/>
  <c r="E32" i="6"/>
  <c r="H29" i="6"/>
  <c r="G29" i="6"/>
  <c r="F29" i="6"/>
  <c r="O33" i="5"/>
  <c r="O34" i="5" s="1"/>
  <c r="N33" i="5"/>
  <c r="N34" i="5" s="1"/>
  <c r="M33" i="5"/>
  <c r="M34" i="5" s="1"/>
  <c r="L33" i="5"/>
  <c r="L35" i="5" s="1"/>
  <c r="K33" i="5"/>
  <c r="K35" i="5" s="1"/>
  <c r="J33" i="5"/>
  <c r="J35" i="5" s="1"/>
  <c r="I33" i="5"/>
  <c r="I35" i="5" s="1"/>
  <c r="E32" i="5"/>
  <c r="H29" i="5"/>
  <c r="G29" i="5"/>
  <c r="F29" i="5"/>
  <c r="O33" i="4"/>
  <c r="O34" i="4" s="1"/>
  <c r="N33" i="4"/>
  <c r="N34" i="4" s="1"/>
  <c r="M33" i="4"/>
  <c r="M34" i="4" s="1"/>
  <c r="L33" i="4"/>
  <c r="L35" i="4" s="1"/>
  <c r="K33" i="4"/>
  <c r="K35" i="4" s="1"/>
  <c r="J33" i="4"/>
  <c r="J35" i="4" s="1"/>
  <c r="I33" i="4"/>
  <c r="I35" i="4" s="1"/>
  <c r="E32" i="4"/>
  <c r="H29" i="4"/>
  <c r="G29" i="4"/>
  <c r="F29" i="4"/>
  <c r="O33" i="3"/>
  <c r="O34" i="3" s="1"/>
  <c r="N33" i="3"/>
  <c r="N34" i="3" s="1"/>
  <c r="M33" i="3"/>
  <c r="M34" i="3" s="1"/>
  <c r="L33" i="3"/>
  <c r="L34" i="3" s="1"/>
  <c r="K33" i="3"/>
  <c r="K35" i="3" s="1"/>
  <c r="J33" i="3"/>
  <c r="J35" i="3" s="1"/>
  <c r="I33" i="3"/>
  <c r="I35" i="3" s="1"/>
  <c r="E32" i="3"/>
  <c r="H29" i="3"/>
  <c r="G29" i="3"/>
  <c r="F29" i="3"/>
  <c r="O33" i="2"/>
  <c r="O34" i="2" s="1"/>
  <c r="N33" i="2"/>
  <c r="N34" i="2" s="1"/>
  <c r="M33" i="2"/>
  <c r="M35" i="2" s="1"/>
  <c r="L33" i="2"/>
  <c r="L35" i="2" s="1"/>
  <c r="K33" i="2"/>
  <c r="K35" i="2" s="1"/>
  <c r="J33" i="2"/>
  <c r="J35" i="2" s="1"/>
  <c r="I33" i="2"/>
  <c r="I35" i="2" s="1"/>
  <c r="E32" i="2"/>
  <c r="H29" i="2"/>
  <c r="G29" i="2"/>
  <c r="F29" i="2"/>
  <c r="K34" i="2" l="1"/>
  <c r="I34" i="2"/>
  <c r="J34" i="2"/>
  <c r="I34" i="3"/>
  <c r="K34" i="3"/>
  <c r="K34" i="4"/>
  <c r="I34" i="4"/>
  <c r="L34" i="5"/>
  <c r="J34" i="5"/>
  <c r="I34" i="5"/>
  <c r="I34" i="6"/>
  <c r="K34" i="6"/>
  <c r="L34" i="6"/>
  <c r="L34" i="7"/>
  <c r="I34" i="7"/>
  <c r="J34" i="7"/>
  <c r="K34" i="7"/>
  <c r="J34" i="8"/>
  <c r="K34" i="8"/>
  <c r="I34" i="8"/>
  <c r="I34" i="9"/>
  <c r="K34" i="9"/>
  <c r="N34" i="9"/>
  <c r="I34" i="10"/>
  <c r="K34" i="10"/>
  <c r="I34" i="11"/>
  <c r="K34" i="11"/>
  <c r="J34" i="11"/>
  <c r="J34" i="12"/>
  <c r="I34" i="12"/>
  <c r="K34" i="12"/>
  <c r="I34" i="13"/>
  <c r="J34" i="13"/>
  <c r="J34" i="14"/>
  <c r="I34" i="14"/>
  <c r="K34" i="14"/>
  <c r="L34" i="14"/>
  <c r="I34" i="15"/>
  <c r="J34" i="15"/>
  <c r="K34" i="15"/>
  <c r="N34" i="16"/>
  <c r="O34" i="16"/>
  <c r="I34" i="16"/>
  <c r="I34" i="17"/>
  <c r="O35" i="18"/>
  <c r="I34" i="18"/>
  <c r="K34" i="18"/>
  <c r="L35" i="19"/>
  <c r="N34" i="19"/>
  <c r="I34" i="19"/>
  <c r="I34" i="20"/>
  <c r="N34" i="20"/>
  <c r="O34" i="20"/>
  <c r="J34" i="21"/>
  <c r="K34" i="21"/>
  <c r="I34" i="21"/>
  <c r="K34" i="22"/>
  <c r="N34" i="22"/>
  <c r="M35" i="22"/>
  <c r="I34" i="22"/>
  <c r="I34" i="23"/>
  <c r="K34" i="23"/>
  <c r="N34" i="23"/>
  <c r="K34" i="24"/>
  <c r="M35" i="24"/>
  <c r="I34" i="24"/>
  <c r="J34" i="24"/>
  <c r="N35" i="24"/>
  <c r="O35" i="24"/>
  <c r="L34" i="24"/>
  <c r="M35" i="23"/>
  <c r="J34" i="23"/>
  <c r="L34" i="23"/>
  <c r="O35" i="23"/>
  <c r="J34" i="22"/>
  <c r="O35" i="22"/>
  <c r="L34" i="22"/>
  <c r="M35" i="21"/>
  <c r="N35" i="21"/>
  <c r="O35" i="21"/>
  <c r="L34" i="21"/>
  <c r="M35" i="20"/>
  <c r="J34" i="20"/>
  <c r="K34" i="20"/>
  <c r="L34" i="20"/>
  <c r="M35" i="19"/>
  <c r="J34" i="19"/>
  <c r="K34" i="19"/>
  <c r="O35" i="19"/>
  <c r="M35" i="18"/>
  <c r="J34" i="18"/>
  <c r="N35" i="18"/>
  <c r="L34" i="18"/>
  <c r="K35" i="17"/>
  <c r="M35" i="17"/>
  <c r="O34" i="17"/>
  <c r="J34" i="17"/>
  <c r="N35" i="17"/>
  <c r="L34" i="17"/>
  <c r="K35" i="16"/>
  <c r="L35" i="16"/>
  <c r="M35" i="16"/>
  <c r="J34" i="16"/>
  <c r="M35" i="15"/>
  <c r="N35" i="15"/>
  <c r="L34" i="15"/>
  <c r="O35" i="15"/>
  <c r="M35" i="14"/>
  <c r="N35" i="14"/>
  <c r="O35" i="14"/>
  <c r="M35" i="13"/>
  <c r="N35" i="13"/>
  <c r="K34" i="13"/>
  <c r="O35" i="13"/>
  <c r="L34" i="13"/>
  <c r="M35" i="12"/>
  <c r="L35" i="12"/>
  <c r="N35" i="12"/>
  <c r="O35" i="12"/>
  <c r="M35" i="11"/>
  <c r="N35" i="11"/>
  <c r="O35" i="11"/>
  <c r="L34" i="11"/>
  <c r="M35" i="10"/>
  <c r="L35" i="10"/>
  <c r="J34" i="10"/>
  <c r="N35" i="10"/>
  <c r="O35" i="10"/>
  <c r="M35" i="9"/>
  <c r="J34" i="9"/>
  <c r="O35" i="9"/>
  <c r="L35" i="9"/>
  <c r="N35" i="8"/>
  <c r="O35" i="8"/>
  <c r="L34" i="8"/>
  <c r="M34" i="8"/>
  <c r="M35" i="7"/>
  <c r="N35" i="7"/>
  <c r="O35" i="7"/>
  <c r="M35" i="6"/>
  <c r="J34" i="6"/>
  <c r="N35" i="6"/>
  <c r="O35" i="6"/>
  <c r="M35" i="5"/>
  <c r="N35" i="5"/>
  <c r="K34" i="5"/>
  <c r="O35" i="5"/>
  <c r="M35" i="4"/>
  <c r="N35" i="4"/>
  <c r="O35" i="4"/>
  <c r="L34" i="4"/>
  <c r="J34" i="4"/>
  <c r="M35" i="3"/>
  <c r="L35" i="3"/>
  <c r="J34" i="3"/>
  <c r="N35" i="3"/>
  <c r="O35" i="3"/>
  <c r="N35" i="2"/>
  <c r="O35" i="2"/>
  <c r="L34" i="2"/>
  <c r="M34" i="2"/>
</calcChain>
</file>

<file path=xl/sharedStrings.xml><?xml version="1.0" encoding="utf-8"?>
<sst xmlns="http://schemas.openxmlformats.org/spreadsheetml/2006/main" count="656" uniqueCount="161">
  <si>
    <t>RAG Reports - Hertfordshire County Council</t>
  </si>
  <si>
    <t>​1.0</t>
  </si>
  <si>
    <t>Letchworth</t>
  </si>
  <si>
    <t>School Code</t>
  </si>
  <si>
    <t>School Name</t>
  </si>
  <si>
    <t>Places Available</t>
  </si>
  <si>
    <t>Actuals</t>
  </si>
  <si>
    <t>Forecast</t>
  </si>
  <si>
    <t>2022-23</t>
  </si>
  <si>
    <t>2019-20</t>
  </si>
  <si>
    <t>2020-21</t>
  </si>
  <si>
    <t>2021-22</t>
  </si>
  <si>
    <t>2023-24</t>
  </si>
  <si>
    <t>2024-25</t>
  </si>
  <si>
    <t>2025-26</t>
  </si>
  <si>
    <t>2026-27</t>
  </si>
  <si>
    <t>2027-28</t>
  </si>
  <si>
    <t>2028-29</t>
  </si>
  <si>
    <t>Fearnhill School</t>
  </si>
  <si>
    <t>The Highfield School</t>
  </si>
  <si>
    <t>Total Year 7 Pupil Demand</t>
  </si>
  <si>
    <t>Total Year 7 Pupil Yield from New Housing</t>
  </si>
  <si>
    <t>Total Year 7 Places Available</t>
  </si>
  <si>
    <t>Surplus or Shortage of Year 7 Places (No.)</t>
  </si>
  <si>
    <t>Surplus or Shortage of Year 7 Places (%)</t>
  </si>
  <si>
    <t>Surplus or Shortage of Year 7 Places (FE)</t>
  </si>
  <si>
    <t>​2.0</t>
  </si>
  <si>
    <t>Baldock</t>
  </si>
  <si>
    <t>The Knights Templar School</t>
  </si>
  <si>
    <t>​4.0</t>
  </si>
  <si>
    <t>Hitchin</t>
  </si>
  <si>
    <t>The Priory School</t>
  </si>
  <si>
    <t>Hitchin Boys' School</t>
  </si>
  <si>
    <t>Hitchin Girls' School</t>
  </si>
  <si>
    <t>​5.0</t>
  </si>
  <si>
    <t>Stevenage</t>
  </si>
  <si>
    <t>The Thomas Alleyne Academy</t>
  </si>
  <si>
    <t>Barclay Academy</t>
  </si>
  <si>
    <t>Barnwell School</t>
  </si>
  <si>
    <t>The Nobel School</t>
  </si>
  <si>
    <t>Marriotts School</t>
  </si>
  <si>
    <t>The Saint John Henry Newman Catholic School</t>
  </si>
  <si>
    <t>​7.0</t>
  </si>
  <si>
    <t>Bishop's Stortford / Sawbridgeworth</t>
  </si>
  <si>
    <t>Avanti Grange Secondary School</t>
  </si>
  <si>
    <t>Birchwood High School</t>
  </si>
  <si>
    <t>The Bishop's Stortford High School</t>
  </si>
  <si>
    <t>Leventhorpe</t>
  </si>
  <si>
    <t>The Hertfordshire &amp; Essex High School and Science College</t>
  </si>
  <si>
    <t>Saint Mary's Catholic School</t>
  </si>
  <si>
    <t>Hockerill Anglo-European College</t>
  </si>
  <si>
    <t>​8.0</t>
  </si>
  <si>
    <t>Hertford &amp; Ware</t>
  </si>
  <si>
    <t>Richard Hale School</t>
  </si>
  <si>
    <t>Presdales School</t>
  </si>
  <si>
    <t>Simon Balle All-Through School</t>
  </si>
  <si>
    <t>The Sele School</t>
  </si>
  <si>
    <t>The Chauncy School</t>
  </si>
  <si>
    <t>​9.0</t>
  </si>
  <si>
    <t>Hoddesdon</t>
  </si>
  <si>
    <t>Robert Barclay Academy</t>
  </si>
  <si>
    <t>The Broxbourne School</t>
  </si>
  <si>
    <t>The John Warner School</t>
  </si>
  <si>
    <t>​10.0</t>
  </si>
  <si>
    <t>Cheshunt</t>
  </si>
  <si>
    <t>Haileybury Turnford</t>
  </si>
  <si>
    <t>Goffs School</t>
  </si>
  <si>
    <t>St Mary's Church of England High School (VA)</t>
  </si>
  <si>
    <t>Goffs-Churchgate Academy</t>
  </si>
  <si>
    <t>​11.0</t>
  </si>
  <si>
    <t>Harpenden</t>
  </si>
  <si>
    <t>Sir John Lawes School</t>
  </si>
  <si>
    <t>Katherine Warington School</t>
  </si>
  <si>
    <t>Roundwood Park School</t>
  </si>
  <si>
    <t>St George's School</t>
  </si>
  <si>
    <t>​12.0</t>
  </si>
  <si>
    <t>Welwyn Garden City</t>
  </si>
  <si>
    <t>Stanborough School</t>
  </si>
  <si>
    <t>Ridgeway Academy</t>
  </si>
  <si>
    <t>Monk's Walk School</t>
  </si>
  <si>
    <t>​13.0</t>
  </si>
  <si>
    <t>St Albans</t>
  </si>
  <si>
    <t>Samuel Ryder Academy</t>
  </si>
  <si>
    <t>Verulam School</t>
  </si>
  <si>
    <t>Beaumont School</t>
  </si>
  <si>
    <t>St Albans Girls' School</t>
  </si>
  <si>
    <t>Sandringham School</t>
  </si>
  <si>
    <t>Townsend CofE School</t>
  </si>
  <si>
    <t>Loreto College</t>
  </si>
  <si>
    <t>Nicholas Breakspear Catholic School</t>
  </si>
  <si>
    <t>Marlborough School</t>
  </si>
  <si>
    <t>​14.0</t>
  </si>
  <si>
    <t>Hatfield</t>
  </si>
  <si>
    <t>Onslow St Audrey's School</t>
  </si>
  <si>
    <t>Bishop's Hatfield Girls' School</t>
  </si>
  <si>
    <t>​15.0</t>
  </si>
  <si>
    <t>Potters Bar</t>
  </si>
  <si>
    <t>Dame Alice Owen's School</t>
  </si>
  <si>
    <t>Mount Grace School</t>
  </si>
  <si>
    <t>Chancellor's School</t>
  </si>
  <si>
    <t>​16.0</t>
  </si>
  <si>
    <t>Borehamwood</t>
  </si>
  <si>
    <t>Hertswood Academy</t>
  </si>
  <si>
    <t>Yavneh College</t>
  </si>
  <si>
    <t>​17.0</t>
  </si>
  <si>
    <t>Tring</t>
  </si>
  <si>
    <t>Tring School</t>
  </si>
  <si>
    <t>​19.0</t>
  </si>
  <si>
    <t>Hemel Hempstead</t>
  </si>
  <si>
    <t>The Hemel Hempstead School</t>
  </si>
  <si>
    <t>The Adeyfield Academy</t>
  </si>
  <si>
    <t>Laureate Academy</t>
  </si>
  <si>
    <t>Longdean School</t>
  </si>
  <si>
    <t>Kings Langley School</t>
  </si>
  <si>
    <t>The Astley Cooper School</t>
  </si>
  <si>
    <t>John F Kennedy Catholic School</t>
  </si>
  <si>
    <t>​20.0</t>
  </si>
  <si>
    <t>Rickmansworth</t>
  </si>
  <si>
    <t>The Reach Free School</t>
  </si>
  <si>
    <t>Croxley Danes School</t>
  </si>
  <si>
    <t>Rickmansworth School</t>
  </si>
  <si>
    <t>Saint Joan of Arc Catholic School</t>
  </si>
  <si>
    <t>St Clement Danes School</t>
  </si>
  <si>
    <t>​21.0</t>
  </si>
  <si>
    <t>Watford</t>
  </si>
  <si>
    <t>Westfield Academy</t>
  </si>
  <si>
    <t>Watford Grammar School for Boys</t>
  </si>
  <si>
    <t>Watford Grammar School for Girls</t>
  </si>
  <si>
    <t>Parmiter's School</t>
  </si>
  <si>
    <t>Saint Michael's Catholic High School</t>
  </si>
  <si>
    <t>Future Academies Watford</t>
  </si>
  <si>
    <t>​22.0</t>
  </si>
  <si>
    <t>Bushey &amp; Radlett</t>
  </si>
  <si>
    <t>The Grange Academy</t>
  </si>
  <si>
    <t>Bushey Meads School</t>
  </si>
  <si>
    <t>Queens' School</t>
  </si>
  <si>
    <t>​18.0.0</t>
  </si>
  <si>
    <t>Berkhamsted</t>
  </si>
  <si>
    <t>Ashlyns School</t>
  </si>
  <si>
    <t>​3.0</t>
  </si>
  <si>
    <t>Royston</t>
  </si>
  <si>
    <t>King James Academy Royston</t>
  </si>
  <si>
    <t>Total Year 5 Pupil Demand</t>
  </si>
  <si>
    <t>Total Year 5 Pupil Yield from New Housing</t>
  </si>
  <si>
    <t>Total Year 5 Places Available</t>
  </si>
  <si>
    <t>Surplus or Shortage of Year 5 Places (No.)</t>
  </si>
  <si>
    <t>Surplus or Shortage of Year 5 Places (%)</t>
  </si>
  <si>
    <t>Surplus or Shortage of Year 5 Places (FE)</t>
  </si>
  <si>
    <t>​6.1.0</t>
  </si>
  <si>
    <t>Buntingford Middle</t>
  </si>
  <si>
    <t>Ralph Sadleir School</t>
  </si>
  <si>
    <t>Edwinstree Church of England Middle School</t>
  </si>
  <si>
    <t>​6.0.0</t>
  </si>
  <si>
    <t>Buntingford Upper</t>
  </si>
  <si>
    <t>Freman College</t>
  </si>
  <si>
    <t>Total Year 9 Pupil Demand</t>
  </si>
  <si>
    <t>Total Year 9 Pupil Yield from New Housing</t>
  </si>
  <si>
    <t>Total Year 9 Places Available</t>
  </si>
  <si>
    <t>Surplus or Shortage of Year 9 Places (No.)</t>
  </si>
  <si>
    <t>Surplus or Shortage of Year 9 Places (%)</t>
  </si>
  <si>
    <t>Surplus or Shortage of Year 9 Places (FE)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</si>
</sst>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5" borderId="23" xfId="0" applyNumberFormat="1" applyFont="1" applyFill="1" applyBorder="1" applyAlignment="1">
      <alignment horizontal="right" vertical="center" wrapText="1"/>
    </xf>
    <xf numFmtId="3" fontId="4" fillId="5" borderId="22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5" borderId="28" xfId="0" applyNumberFormat="1" applyFont="1" applyFill="1" applyBorder="1" applyAlignment="1">
      <alignment horizontal="right" vertical="center" wrapText="1"/>
    </xf>
    <xf numFmtId="3" fontId="4" fillId="5" borderId="27" xfId="0" applyNumberFormat="1" applyFont="1" applyFill="1" applyBorder="1" applyAlignment="1">
      <alignment horizontal="right" vertical="center" wrapText="1"/>
    </xf>
    <xf numFmtId="3" fontId="4" fillId="6" borderId="2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5" borderId="34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right" vertical="center" wrapText="1"/>
    </xf>
    <xf numFmtId="3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8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37" xfId="0" applyNumberFormat="1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5" borderId="34" xfId="0" applyFont="1" applyFill="1" applyBorder="1" applyAlignment="1">
      <alignment horizontal="right" vertical="center" wrapText="1"/>
    </xf>
    <xf numFmtId="0" fontId="6" fillId="5" borderId="32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3" fontId="6" fillId="2" borderId="40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36" xfId="0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right" vertical="center" wrapText="1"/>
    </xf>
    <xf numFmtId="0" fontId="6" fillId="5" borderId="41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right" vertical="center" wrapText="1"/>
    </xf>
    <xf numFmtId="0" fontId="6" fillId="5" borderId="43" xfId="0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 applyProtection="1">
      <alignment horizontal="right" vertical="center"/>
      <protection hidden="1"/>
    </xf>
    <xf numFmtId="3" fontId="2" fillId="2" borderId="22" xfId="0" applyNumberFormat="1" applyFont="1" applyFill="1" applyBorder="1" applyAlignment="1" applyProtection="1">
      <alignment horizontal="right" vertical="center"/>
      <protection hidden="1"/>
    </xf>
    <xf numFmtId="0" fontId="6" fillId="5" borderId="44" xfId="0" applyFont="1" applyFill="1" applyBorder="1" applyAlignment="1">
      <alignment horizontal="right" vertical="center" wrapText="1"/>
    </xf>
    <xf numFmtId="0" fontId="6" fillId="5" borderId="28" xfId="0" applyFont="1" applyFill="1" applyBorder="1" applyAlignment="1">
      <alignment horizontal="right" vertical="center" wrapText="1"/>
    </xf>
    <xf numFmtId="0" fontId="6" fillId="5" borderId="27" xfId="0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right" vertical="center" wrapText="1"/>
    </xf>
    <xf numFmtId="164" fontId="2" fillId="2" borderId="28" xfId="1" applyNumberFormat="1" applyFont="1" applyFill="1" applyBorder="1" applyAlignment="1" applyProtection="1">
      <alignment horizontal="right" vertical="center"/>
      <protection hidden="1"/>
    </xf>
    <xf numFmtId="164" fontId="2" fillId="2" borderId="27" xfId="1" applyNumberFormat="1" applyFont="1" applyFill="1" applyBorder="1" applyAlignment="1" applyProtection="1">
      <alignment horizontal="right" vertical="center"/>
      <protection hidden="1"/>
    </xf>
    <xf numFmtId="0" fontId="6" fillId="2" borderId="12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right" vertical="center" wrapText="1"/>
    </xf>
    <xf numFmtId="0" fontId="6" fillId="5" borderId="47" xfId="0" applyFont="1" applyFill="1" applyBorder="1" applyAlignment="1">
      <alignment horizontal="right" vertical="center" wrapText="1"/>
    </xf>
    <xf numFmtId="165" fontId="2" fillId="2" borderId="34" xfId="0" applyNumberFormat="1" applyFont="1" applyFill="1" applyBorder="1" applyAlignment="1" applyProtection="1">
      <alignment horizontal="right" vertical="center"/>
      <protection hidden="1"/>
    </xf>
    <xf numFmtId="165" fontId="2" fillId="2" borderId="32" xfId="0" applyNumberFormat="1" applyFont="1" applyFill="1" applyBorder="1" applyAlignment="1" applyProtection="1">
      <alignment horizontal="right" vertical="center"/>
      <protection hidden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2"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96AD-3681-4B2D-AD98-60335D7E088F}">
  <dimension ref="A2:Q38"/>
  <sheetViews>
    <sheetView showGridLines="0" showRowColHeaders="0" tabSelected="1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</v>
      </c>
      <c r="D5" s="8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4010</v>
      </c>
      <c r="D8" s="27" t="s">
        <v>18</v>
      </c>
      <c r="E8" s="28">
        <v>120</v>
      </c>
      <c r="F8" s="29">
        <v>107</v>
      </c>
      <c r="G8" s="30">
        <v>100</v>
      </c>
      <c r="H8" s="30">
        <v>98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4122</v>
      </c>
      <c r="D9" s="34" t="s">
        <v>19</v>
      </c>
      <c r="E9" s="35">
        <v>180</v>
      </c>
      <c r="F9" s="36">
        <v>179</v>
      </c>
      <c r="G9" s="37">
        <v>175</v>
      </c>
      <c r="H9" s="37">
        <v>181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286</v>
      </c>
      <c r="G29" s="56">
        <f>SUM(G8:G27)</f>
        <v>275</v>
      </c>
      <c r="H29" s="57">
        <f>SUM(H8:H27)</f>
        <v>279</v>
      </c>
      <c r="I29" s="58">
        <v>280</v>
      </c>
      <c r="J29" s="59">
        <v>277</v>
      </c>
      <c r="K29" s="59">
        <v>268</v>
      </c>
      <c r="L29" s="59">
        <v>270</v>
      </c>
      <c r="M29" s="59">
        <v>242</v>
      </c>
      <c r="N29" s="59">
        <v>239</v>
      </c>
      <c r="O29" s="59">
        <v>233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300</v>
      </c>
      <c r="F32" s="73"/>
      <c r="G32" s="74"/>
      <c r="H32" s="75"/>
      <c r="I32" s="58">
        <v>300</v>
      </c>
      <c r="J32" s="59">
        <v>300</v>
      </c>
      <c r="K32" s="59">
        <v>300</v>
      </c>
      <c r="L32" s="59">
        <v>300</v>
      </c>
      <c r="M32" s="59">
        <v>300</v>
      </c>
      <c r="N32" s="59">
        <v>300</v>
      </c>
      <c r="O32" s="59">
        <v>300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20</v>
      </c>
      <c r="J33" s="82">
        <f t="shared" si="0"/>
        <v>23</v>
      </c>
      <c r="K33" s="82">
        <f t="shared" si="0"/>
        <v>32</v>
      </c>
      <c r="L33" s="82">
        <f t="shared" si="0"/>
        <v>30</v>
      </c>
      <c r="M33" s="82">
        <f t="shared" si="0"/>
        <v>58</v>
      </c>
      <c r="N33" s="82">
        <f t="shared" si="0"/>
        <v>61</v>
      </c>
      <c r="O33" s="82">
        <f t="shared" si="0"/>
        <v>67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6.6666666666666666E-2</v>
      </c>
      <c r="J34" s="88">
        <f t="shared" ref="J34:O34" si="1">IF(J32="","",J33/J32)</f>
        <v>7.6666666666666661E-2</v>
      </c>
      <c r="K34" s="88">
        <f t="shared" si="1"/>
        <v>0.10666666666666667</v>
      </c>
      <c r="L34" s="88">
        <f t="shared" si="1"/>
        <v>0.1</v>
      </c>
      <c r="M34" s="88">
        <f t="shared" si="1"/>
        <v>0.19333333333333333</v>
      </c>
      <c r="N34" s="88">
        <f t="shared" si="1"/>
        <v>0.20333333333333334</v>
      </c>
      <c r="O34" s="88">
        <f t="shared" si="1"/>
        <v>0.22333333333333333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0.66666666666666663</v>
      </c>
      <c r="J35" s="93">
        <f t="shared" si="2"/>
        <v>0.76666666666666672</v>
      </c>
      <c r="K35" s="93">
        <f t="shared" si="2"/>
        <v>1.0666666666666667</v>
      </c>
      <c r="L35" s="93">
        <f t="shared" si="2"/>
        <v>1</v>
      </c>
      <c r="M35" s="93">
        <f t="shared" si="2"/>
        <v>1.9333333333333333</v>
      </c>
      <c r="N35" s="93">
        <f t="shared" si="2"/>
        <v>2.0333333333333332</v>
      </c>
      <c r="O35" s="93">
        <f t="shared" si="2"/>
        <v>2.2333333333333334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wKral+pMjQtBKTZJkYhUhOs7Xd4iL0GLl06A9dTWzBseQY6e38X+0/nzeBh/Kzm1n6iShtpRrQCHmayYQM7SrQ==" saltValue="ZCs48ZSnA/ZtEjtDOoZsZQ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91" priority="5">
      <formula>LEN(TRIM(I34))=0</formula>
    </cfRule>
    <cfRule type="cellIs" dxfId="90" priority="6" stopIfTrue="1" operator="lessThan">
      <formula>0</formula>
    </cfRule>
    <cfRule type="cellIs" dxfId="89" priority="7" stopIfTrue="1" operator="between">
      <formula>0</formula>
      <formula>0.05</formula>
    </cfRule>
    <cfRule type="cellIs" dxfId="88" priority="8" stopIfTrue="1" operator="greaterThan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9B0D-A34A-4DD4-8AF7-5E8096E7578E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75</v>
      </c>
      <c r="D5" s="8" t="s">
        <v>76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4014</v>
      </c>
      <c r="D8" s="27" t="s">
        <v>77</v>
      </c>
      <c r="E8" s="28">
        <v>240</v>
      </c>
      <c r="F8" s="29">
        <v>210</v>
      </c>
      <c r="G8" s="30">
        <v>163</v>
      </c>
      <c r="H8" s="30">
        <v>197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4031</v>
      </c>
      <c r="D9" s="34" t="s">
        <v>78</v>
      </c>
      <c r="E9" s="35">
        <v>180</v>
      </c>
      <c r="F9" s="36">
        <v>186</v>
      </c>
      <c r="G9" s="37">
        <v>180</v>
      </c>
      <c r="H9" s="37">
        <v>176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4118</v>
      </c>
      <c r="D10" s="34" t="s">
        <v>79</v>
      </c>
      <c r="E10" s="35">
        <v>236</v>
      </c>
      <c r="F10" s="36">
        <v>228</v>
      </c>
      <c r="G10" s="37">
        <v>224</v>
      </c>
      <c r="H10" s="37">
        <v>234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624</v>
      </c>
      <c r="G29" s="56">
        <f>SUM(G8:G27)</f>
        <v>567</v>
      </c>
      <c r="H29" s="57">
        <f>SUM(H8:H27)</f>
        <v>607</v>
      </c>
      <c r="I29" s="58">
        <v>604</v>
      </c>
      <c r="J29" s="59">
        <v>626</v>
      </c>
      <c r="K29" s="59">
        <v>605</v>
      </c>
      <c r="L29" s="59">
        <v>611</v>
      </c>
      <c r="M29" s="59">
        <v>622</v>
      </c>
      <c r="N29" s="59">
        <v>591</v>
      </c>
      <c r="O29" s="59">
        <v>627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656</v>
      </c>
      <c r="F32" s="73"/>
      <c r="G32" s="74"/>
      <c r="H32" s="75"/>
      <c r="I32" s="58">
        <v>656</v>
      </c>
      <c r="J32" s="59">
        <v>656</v>
      </c>
      <c r="K32" s="59">
        <v>656</v>
      </c>
      <c r="L32" s="59">
        <v>656</v>
      </c>
      <c r="M32" s="59">
        <v>656</v>
      </c>
      <c r="N32" s="59">
        <v>656</v>
      </c>
      <c r="O32" s="59">
        <v>656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52</v>
      </c>
      <c r="J33" s="82">
        <f t="shared" si="0"/>
        <v>30</v>
      </c>
      <c r="K33" s="82">
        <f t="shared" si="0"/>
        <v>51</v>
      </c>
      <c r="L33" s="82">
        <f t="shared" si="0"/>
        <v>45</v>
      </c>
      <c r="M33" s="82">
        <f t="shared" si="0"/>
        <v>34</v>
      </c>
      <c r="N33" s="82">
        <f t="shared" si="0"/>
        <v>65</v>
      </c>
      <c r="O33" s="82">
        <f t="shared" si="0"/>
        <v>29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7.926829268292683E-2</v>
      </c>
      <c r="J34" s="88">
        <f t="shared" ref="J34:O34" si="1">IF(J32="","",J33/J32)</f>
        <v>4.573170731707317E-2</v>
      </c>
      <c r="K34" s="88">
        <f t="shared" si="1"/>
        <v>7.774390243902439E-2</v>
      </c>
      <c r="L34" s="88">
        <f t="shared" si="1"/>
        <v>6.8597560975609762E-2</v>
      </c>
      <c r="M34" s="88">
        <f t="shared" si="1"/>
        <v>5.1829268292682924E-2</v>
      </c>
      <c r="N34" s="88">
        <f t="shared" si="1"/>
        <v>9.9085365853658541E-2</v>
      </c>
      <c r="O34" s="88">
        <f t="shared" si="1"/>
        <v>4.4207317073170729E-2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1.7333333333333334</v>
      </c>
      <c r="J35" s="93">
        <f t="shared" si="2"/>
        <v>1</v>
      </c>
      <c r="K35" s="93">
        <f t="shared" si="2"/>
        <v>1.7</v>
      </c>
      <c r="L35" s="93">
        <f t="shared" si="2"/>
        <v>1.5</v>
      </c>
      <c r="M35" s="93">
        <f t="shared" si="2"/>
        <v>1.1333333333333333</v>
      </c>
      <c r="N35" s="93">
        <f t="shared" si="2"/>
        <v>2.1666666666666665</v>
      </c>
      <c r="O35" s="93">
        <f t="shared" si="2"/>
        <v>0.96666666666666667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zjNLH7JYwftzXEOkQnoyNpgGvc6G5Un1Me0sEcYl6DBIw8rjBwta9m5JmY5n1h+E4+96f3axC8yuoG97VJqiow==" saltValue="1hXgek7Pn3qaGTH+Jq4ci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55" priority="5">
      <formula>LEN(TRIM(I34))=0</formula>
    </cfRule>
    <cfRule type="cellIs" dxfId="54" priority="6" stopIfTrue="1" operator="lessThan">
      <formula>0</formula>
    </cfRule>
    <cfRule type="cellIs" dxfId="53" priority="7" stopIfTrue="1" operator="between">
      <formula>0</formula>
      <formula>0.05</formula>
    </cfRule>
    <cfRule type="cellIs" dxfId="52" priority="8" stopIfTrue="1" operator="greater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C6F8-F274-4983-91E8-490E1E164F5B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80</v>
      </c>
      <c r="D5" s="8" t="s">
        <v>81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4003</v>
      </c>
      <c r="D8" s="27" t="s">
        <v>82</v>
      </c>
      <c r="E8" s="28">
        <v>205</v>
      </c>
      <c r="F8" s="29">
        <v>209</v>
      </c>
      <c r="G8" s="30">
        <v>184</v>
      </c>
      <c r="H8" s="30">
        <v>208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4011</v>
      </c>
      <c r="D9" s="34" t="s">
        <v>83</v>
      </c>
      <c r="E9" s="35">
        <v>210</v>
      </c>
      <c r="F9" s="36">
        <v>158</v>
      </c>
      <c r="G9" s="37">
        <v>153</v>
      </c>
      <c r="H9" s="37">
        <v>155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4043</v>
      </c>
      <c r="D10" s="34" t="s">
        <v>84</v>
      </c>
      <c r="E10" s="35">
        <v>240</v>
      </c>
      <c r="F10" s="36">
        <v>214</v>
      </c>
      <c r="G10" s="37">
        <v>210</v>
      </c>
      <c r="H10" s="37">
        <v>211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4083</v>
      </c>
      <c r="D11" s="34" t="s">
        <v>85</v>
      </c>
      <c r="E11" s="35">
        <v>240</v>
      </c>
      <c r="F11" s="36">
        <v>239</v>
      </c>
      <c r="G11" s="37">
        <v>238</v>
      </c>
      <c r="H11" s="37">
        <v>240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4197</v>
      </c>
      <c r="D12" s="34" t="s">
        <v>86</v>
      </c>
      <c r="E12" s="35">
        <v>240</v>
      </c>
      <c r="F12" s="36">
        <v>242</v>
      </c>
      <c r="G12" s="37">
        <v>240</v>
      </c>
      <c r="H12" s="37">
        <v>243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t="14.4" customHeight="1" x14ac:dyDescent="0.3">
      <c r="A13" s="2"/>
      <c r="B13" s="6"/>
      <c r="C13" s="33">
        <v>4606</v>
      </c>
      <c r="D13" s="34" t="s">
        <v>87</v>
      </c>
      <c r="E13" s="35">
        <v>180</v>
      </c>
      <c r="F13" s="36">
        <v>133</v>
      </c>
      <c r="G13" s="37">
        <v>138</v>
      </c>
      <c r="H13" s="37">
        <v>116</v>
      </c>
      <c r="I13" s="38"/>
      <c r="J13" s="39"/>
      <c r="K13" s="39"/>
      <c r="L13" s="39"/>
      <c r="M13" s="39"/>
      <c r="N13" s="39"/>
      <c r="O13" s="39"/>
      <c r="P13" s="10"/>
      <c r="Q13" s="2"/>
    </row>
    <row r="14" spans="1:17" ht="14.4" customHeight="1" x14ac:dyDescent="0.3">
      <c r="A14" s="2"/>
      <c r="B14" s="6"/>
      <c r="C14" s="33">
        <v>4620</v>
      </c>
      <c r="D14" s="34" t="s">
        <v>88</v>
      </c>
      <c r="E14" s="35">
        <v>160</v>
      </c>
      <c r="F14" s="36">
        <v>160</v>
      </c>
      <c r="G14" s="37">
        <v>160</v>
      </c>
      <c r="H14" s="37">
        <v>160</v>
      </c>
      <c r="I14" s="38"/>
      <c r="J14" s="39"/>
      <c r="K14" s="39"/>
      <c r="L14" s="39"/>
      <c r="M14" s="39"/>
      <c r="N14" s="39"/>
      <c r="O14" s="39"/>
      <c r="P14" s="10"/>
      <c r="Q14" s="2"/>
    </row>
    <row r="15" spans="1:17" ht="14.4" customHeight="1" x14ac:dyDescent="0.3">
      <c r="A15" s="2"/>
      <c r="B15" s="6"/>
      <c r="C15" s="41">
        <v>5412</v>
      </c>
      <c r="D15" s="34" t="s">
        <v>89</v>
      </c>
      <c r="E15" s="35">
        <v>180</v>
      </c>
      <c r="F15" s="36">
        <v>181</v>
      </c>
      <c r="G15" s="37">
        <v>186</v>
      </c>
      <c r="H15" s="37">
        <v>186</v>
      </c>
      <c r="I15" s="38"/>
      <c r="J15" s="39"/>
      <c r="K15" s="39"/>
      <c r="L15" s="39"/>
      <c r="M15" s="39"/>
      <c r="N15" s="39"/>
      <c r="O15" s="39"/>
      <c r="P15" s="10"/>
      <c r="Q15" s="2"/>
    </row>
    <row r="16" spans="1:17" ht="14.4" customHeight="1" x14ac:dyDescent="0.3">
      <c r="A16" s="2"/>
      <c r="B16" s="6"/>
      <c r="C16" s="33">
        <v>5414</v>
      </c>
      <c r="D16" s="34" t="s">
        <v>90</v>
      </c>
      <c r="E16" s="35">
        <v>240</v>
      </c>
      <c r="F16" s="36">
        <v>212</v>
      </c>
      <c r="G16" s="37">
        <v>240</v>
      </c>
      <c r="H16" s="37">
        <v>212</v>
      </c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1748</v>
      </c>
      <c r="G29" s="56">
        <f>SUM(G8:G27)</f>
        <v>1749</v>
      </c>
      <c r="H29" s="57">
        <f>SUM(H8:H27)</f>
        <v>1731</v>
      </c>
      <c r="I29" s="58">
        <v>1808</v>
      </c>
      <c r="J29" s="59">
        <v>1811</v>
      </c>
      <c r="K29" s="59">
        <v>1798</v>
      </c>
      <c r="L29" s="59">
        <v>1771</v>
      </c>
      <c r="M29" s="59">
        <v>1783</v>
      </c>
      <c r="N29" s="59">
        <v>1810</v>
      </c>
      <c r="O29" s="59">
        <v>1759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1895</v>
      </c>
      <c r="F32" s="73"/>
      <c r="G32" s="74"/>
      <c r="H32" s="75"/>
      <c r="I32" s="58">
        <v>1895</v>
      </c>
      <c r="J32" s="59">
        <v>1746</v>
      </c>
      <c r="K32" s="59">
        <v>1746</v>
      </c>
      <c r="L32" s="59">
        <v>1746</v>
      </c>
      <c r="M32" s="59">
        <v>1746</v>
      </c>
      <c r="N32" s="59">
        <v>1746</v>
      </c>
      <c r="O32" s="59">
        <v>1746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87</v>
      </c>
      <c r="J33" s="82">
        <f t="shared" si="0"/>
        <v>-65</v>
      </c>
      <c r="K33" s="82">
        <f t="shared" si="0"/>
        <v>-52</v>
      </c>
      <c r="L33" s="82">
        <f t="shared" si="0"/>
        <v>-25</v>
      </c>
      <c r="M33" s="82">
        <f t="shared" si="0"/>
        <v>-37</v>
      </c>
      <c r="N33" s="82">
        <f t="shared" si="0"/>
        <v>-64</v>
      </c>
      <c r="O33" s="82">
        <f t="shared" si="0"/>
        <v>-13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4.5910290237467018E-2</v>
      </c>
      <c r="J34" s="88">
        <f t="shared" ref="J34:O34" si="1">IF(J32="","",J33/J32)</f>
        <v>-3.7227949599083619E-2</v>
      </c>
      <c r="K34" s="88">
        <f t="shared" si="1"/>
        <v>-2.9782359679266894E-2</v>
      </c>
      <c r="L34" s="88">
        <f t="shared" si="1"/>
        <v>-1.4318442153493699E-2</v>
      </c>
      <c r="M34" s="88">
        <f t="shared" si="1"/>
        <v>-2.1191294387170677E-2</v>
      </c>
      <c r="N34" s="88">
        <f t="shared" si="1"/>
        <v>-3.6655211912943873E-2</v>
      </c>
      <c r="O34" s="88">
        <f t="shared" si="1"/>
        <v>-7.4455899198167235E-3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2.9</v>
      </c>
      <c r="J35" s="93">
        <f t="shared" si="2"/>
        <v>-2.1666666666666665</v>
      </c>
      <c r="K35" s="93">
        <f t="shared" si="2"/>
        <v>-1.7333333333333334</v>
      </c>
      <c r="L35" s="93">
        <f t="shared" si="2"/>
        <v>-0.83333333333333337</v>
      </c>
      <c r="M35" s="93">
        <f t="shared" si="2"/>
        <v>-1.2333333333333334</v>
      </c>
      <c r="N35" s="93">
        <f t="shared" si="2"/>
        <v>-2.1333333333333333</v>
      </c>
      <c r="O35" s="93">
        <f t="shared" si="2"/>
        <v>-0.43333333333333335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pU1jdyDdEmapucSMgiKXOuW20qdifrSD+n2MX0X24uo+JYA4ZBi7U3KkN+25LgfXigPcmKgdWaDggd5r7NItPA==" saltValue="KNFishXEvzD6Qu32dEm8/g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51" priority="5">
      <formula>LEN(TRIM(I34))=0</formula>
    </cfRule>
    <cfRule type="cellIs" dxfId="50" priority="6" stopIfTrue="1" operator="lessThan">
      <formula>0</formula>
    </cfRule>
    <cfRule type="cellIs" dxfId="49" priority="7" stopIfTrue="1" operator="between">
      <formula>0</formula>
      <formula>0.05</formula>
    </cfRule>
    <cfRule type="cellIs" dxfId="48" priority="8" stopIfTrue="1" operator="greater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033A-F6F2-4812-AA38-D29095285423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91</v>
      </c>
      <c r="D5" s="8" t="s">
        <v>92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4035</v>
      </c>
      <c r="D8" s="27" t="s">
        <v>93</v>
      </c>
      <c r="E8" s="28">
        <v>180</v>
      </c>
      <c r="F8" s="29">
        <v>131</v>
      </c>
      <c r="G8" s="30">
        <v>139</v>
      </c>
      <c r="H8" s="30">
        <v>155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4099</v>
      </c>
      <c r="D9" s="34" t="s">
        <v>94</v>
      </c>
      <c r="E9" s="35">
        <v>150</v>
      </c>
      <c r="F9" s="36">
        <v>150</v>
      </c>
      <c r="G9" s="37">
        <v>149</v>
      </c>
      <c r="H9" s="37">
        <v>150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281</v>
      </c>
      <c r="G29" s="56">
        <f>SUM(G8:G27)</f>
        <v>288</v>
      </c>
      <c r="H29" s="57">
        <f>SUM(H8:H27)</f>
        <v>305</v>
      </c>
      <c r="I29" s="58">
        <v>299</v>
      </c>
      <c r="J29" s="59">
        <v>317</v>
      </c>
      <c r="K29" s="59">
        <v>315</v>
      </c>
      <c r="L29" s="59">
        <v>304</v>
      </c>
      <c r="M29" s="59">
        <v>312</v>
      </c>
      <c r="N29" s="59">
        <v>315</v>
      </c>
      <c r="O29" s="59">
        <v>310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330</v>
      </c>
      <c r="F32" s="73"/>
      <c r="G32" s="74"/>
      <c r="H32" s="75"/>
      <c r="I32" s="58">
        <v>330</v>
      </c>
      <c r="J32" s="59">
        <v>300</v>
      </c>
      <c r="K32" s="59">
        <v>300</v>
      </c>
      <c r="L32" s="59">
        <v>300</v>
      </c>
      <c r="M32" s="59">
        <v>300</v>
      </c>
      <c r="N32" s="59">
        <v>300</v>
      </c>
      <c r="O32" s="59">
        <v>300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31</v>
      </c>
      <c r="J33" s="82">
        <f t="shared" si="0"/>
        <v>-17</v>
      </c>
      <c r="K33" s="82">
        <f t="shared" si="0"/>
        <v>-15</v>
      </c>
      <c r="L33" s="82">
        <f t="shared" si="0"/>
        <v>-4</v>
      </c>
      <c r="M33" s="82">
        <f t="shared" si="0"/>
        <v>-12</v>
      </c>
      <c r="N33" s="82">
        <f t="shared" si="0"/>
        <v>-15</v>
      </c>
      <c r="O33" s="82">
        <f t="shared" si="0"/>
        <v>-10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9.3939393939393934E-2</v>
      </c>
      <c r="J34" s="88">
        <f t="shared" ref="J34:O34" si="1">IF(J32="","",J33/J32)</f>
        <v>-5.6666666666666664E-2</v>
      </c>
      <c r="K34" s="88">
        <f t="shared" si="1"/>
        <v>-0.05</v>
      </c>
      <c r="L34" s="88">
        <f t="shared" si="1"/>
        <v>-1.3333333333333334E-2</v>
      </c>
      <c r="M34" s="88">
        <f t="shared" si="1"/>
        <v>-0.04</v>
      </c>
      <c r="N34" s="88">
        <f t="shared" si="1"/>
        <v>-0.05</v>
      </c>
      <c r="O34" s="88">
        <f t="shared" si="1"/>
        <v>-3.3333333333333333E-2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1.0333333333333334</v>
      </c>
      <c r="J35" s="93">
        <f t="shared" si="2"/>
        <v>-0.56666666666666665</v>
      </c>
      <c r="K35" s="93">
        <f t="shared" si="2"/>
        <v>-0.5</v>
      </c>
      <c r="L35" s="93">
        <f t="shared" si="2"/>
        <v>-0.13333333333333333</v>
      </c>
      <c r="M35" s="93">
        <f t="shared" si="2"/>
        <v>-0.4</v>
      </c>
      <c r="N35" s="93">
        <f t="shared" si="2"/>
        <v>-0.5</v>
      </c>
      <c r="O35" s="93">
        <f t="shared" si="2"/>
        <v>-0.33333333333333331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1Av88J4w/Cx+GzaMztd2NT2k+jGwou2KJPFr+qgcgeMTBoCQh2KoEejs5z+vKsYSshnLL9U1e5+9cbLdCJcqUg==" saltValue="PksyyrW2HoBSyiB2UzqF7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47" priority="5">
      <formula>LEN(TRIM(I34))=0</formula>
    </cfRule>
    <cfRule type="cellIs" dxfId="46" priority="6" stopIfTrue="1" operator="lessThan">
      <formula>0</formula>
    </cfRule>
    <cfRule type="cellIs" dxfId="45" priority="7" stopIfTrue="1" operator="between">
      <formula>0</formula>
      <formula>0.05</formula>
    </cfRule>
    <cfRule type="cellIs" dxfId="44" priority="8" stopIfTrue="1" operator="greaterThan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133B-44B1-4C84-A24F-BAFC9EF7F08D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95</v>
      </c>
      <c r="D5" s="8" t="s">
        <v>96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5407</v>
      </c>
      <c r="D8" s="27" t="s">
        <v>97</v>
      </c>
      <c r="E8" s="28">
        <v>200</v>
      </c>
      <c r="F8" s="29">
        <v>215</v>
      </c>
      <c r="G8" s="30">
        <v>205</v>
      </c>
      <c r="H8" s="30">
        <v>200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5411</v>
      </c>
      <c r="D9" s="34" t="s">
        <v>98</v>
      </c>
      <c r="E9" s="35">
        <v>120</v>
      </c>
      <c r="F9" s="36">
        <v>93</v>
      </c>
      <c r="G9" s="37">
        <v>98</v>
      </c>
      <c r="H9" s="37">
        <v>80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5419</v>
      </c>
      <c r="D10" s="34" t="s">
        <v>99</v>
      </c>
      <c r="E10" s="35">
        <v>210</v>
      </c>
      <c r="F10" s="36">
        <v>210</v>
      </c>
      <c r="G10" s="37">
        <v>210</v>
      </c>
      <c r="H10" s="37">
        <v>210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518</v>
      </c>
      <c r="G29" s="56">
        <f>SUM(G8:G27)</f>
        <v>513</v>
      </c>
      <c r="H29" s="57">
        <f>SUM(H8:H27)</f>
        <v>490</v>
      </c>
      <c r="I29" s="58">
        <v>502</v>
      </c>
      <c r="J29" s="59">
        <v>512</v>
      </c>
      <c r="K29" s="59">
        <v>528</v>
      </c>
      <c r="L29" s="59">
        <v>513</v>
      </c>
      <c r="M29" s="59">
        <v>531</v>
      </c>
      <c r="N29" s="59">
        <v>517</v>
      </c>
      <c r="O29" s="59">
        <v>502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530</v>
      </c>
      <c r="F32" s="73"/>
      <c r="G32" s="74"/>
      <c r="H32" s="75"/>
      <c r="I32" s="58">
        <v>530</v>
      </c>
      <c r="J32" s="59">
        <v>530</v>
      </c>
      <c r="K32" s="59">
        <v>530</v>
      </c>
      <c r="L32" s="59">
        <v>530</v>
      </c>
      <c r="M32" s="59">
        <v>530</v>
      </c>
      <c r="N32" s="59">
        <v>530</v>
      </c>
      <c r="O32" s="59">
        <v>530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28</v>
      </c>
      <c r="J33" s="82">
        <f t="shared" si="0"/>
        <v>18</v>
      </c>
      <c r="K33" s="82">
        <f t="shared" si="0"/>
        <v>2</v>
      </c>
      <c r="L33" s="82">
        <f t="shared" si="0"/>
        <v>17</v>
      </c>
      <c r="M33" s="82">
        <f t="shared" si="0"/>
        <v>-1</v>
      </c>
      <c r="N33" s="82">
        <f t="shared" si="0"/>
        <v>13</v>
      </c>
      <c r="O33" s="82">
        <f t="shared" si="0"/>
        <v>28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5.2830188679245285E-2</v>
      </c>
      <c r="J34" s="88">
        <f t="shared" ref="J34:O34" si="1">IF(J32="","",J33/J32)</f>
        <v>3.3962264150943396E-2</v>
      </c>
      <c r="K34" s="88">
        <f t="shared" si="1"/>
        <v>3.7735849056603774E-3</v>
      </c>
      <c r="L34" s="88">
        <f t="shared" si="1"/>
        <v>3.2075471698113207E-2</v>
      </c>
      <c r="M34" s="88">
        <f t="shared" si="1"/>
        <v>-1.8867924528301887E-3</v>
      </c>
      <c r="N34" s="88">
        <f t="shared" si="1"/>
        <v>2.4528301886792454E-2</v>
      </c>
      <c r="O34" s="88">
        <f t="shared" si="1"/>
        <v>5.2830188679245285E-2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0.93333333333333335</v>
      </c>
      <c r="J35" s="93">
        <f t="shared" si="2"/>
        <v>0.6</v>
      </c>
      <c r="K35" s="93">
        <f t="shared" si="2"/>
        <v>6.6666666666666666E-2</v>
      </c>
      <c r="L35" s="93">
        <f t="shared" si="2"/>
        <v>0.56666666666666665</v>
      </c>
      <c r="M35" s="93">
        <f t="shared" si="2"/>
        <v>-3.3333333333333333E-2</v>
      </c>
      <c r="N35" s="93">
        <f t="shared" si="2"/>
        <v>0.43333333333333335</v>
      </c>
      <c r="O35" s="93">
        <f t="shared" si="2"/>
        <v>0.93333333333333335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X9LUjyA1BfJtjk988Euk841PhrmuR4iWSjWYpZzZ8kzJOr2VvDto5+foA18BvWf6utnAiq5qfhyege4iAjWKwQ==" saltValue="hwW2dYcc/uYaWxjK4Lt9N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43" priority="5">
      <formula>LEN(TRIM(I34))=0</formula>
    </cfRule>
    <cfRule type="cellIs" dxfId="42" priority="6" stopIfTrue="1" operator="lessThan">
      <formula>0</formula>
    </cfRule>
    <cfRule type="cellIs" dxfId="41" priority="7" stopIfTrue="1" operator="between">
      <formula>0</formula>
      <formula>0.05</formula>
    </cfRule>
    <cfRule type="cellIs" dxfId="40" priority="8" stopIfTrue="1" operator="greaterThan">
      <formula>0.05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0D16-A47F-4A2D-AE2A-34366F34480B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100</v>
      </c>
      <c r="D5" s="8" t="s">
        <v>101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4001</v>
      </c>
      <c r="D8" s="27" t="s">
        <v>102</v>
      </c>
      <c r="E8" s="28">
        <v>270</v>
      </c>
      <c r="F8" s="29">
        <v>222</v>
      </c>
      <c r="G8" s="30">
        <v>237</v>
      </c>
      <c r="H8" s="30">
        <v>198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4802</v>
      </c>
      <c r="D9" s="34" t="s">
        <v>103</v>
      </c>
      <c r="E9" s="35">
        <v>150</v>
      </c>
      <c r="F9" s="36">
        <v>180</v>
      </c>
      <c r="G9" s="37">
        <v>155</v>
      </c>
      <c r="H9" s="37">
        <v>180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402</v>
      </c>
      <c r="G29" s="56">
        <f>SUM(G8:G27)</f>
        <v>392</v>
      </c>
      <c r="H29" s="57">
        <f>SUM(H8:H27)</f>
        <v>378</v>
      </c>
      <c r="I29" s="58">
        <v>387</v>
      </c>
      <c r="J29" s="59">
        <v>390</v>
      </c>
      <c r="K29" s="59">
        <v>388</v>
      </c>
      <c r="L29" s="59">
        <v>388</v>
      </c>
      <c r="M29" s="59">
        <v>399</v>
      </c>
      <c r="N29" s="59">
        <v>391</v>
      </c>
      <c r="O29" s="59">
        <v>376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420</v>
      </c>
      <c r="F32" s="73"/>
      <c r="G32" s="74"/>
      <c r="H32" s="75"/>
      <c r="I32" s="58">
        <v>420</v>
      </c>
      <c r="J32" s="59">
        <v>420</v>
      </c>
      <c r="K32" s="59">
        <v>420</v>
      </c>
      <c r="L32" s="59">
        <v>420</v>
      </c>
      <c r="M32" s="59">
        <v>420</v>
      </c>
      <c r="N32" s="59">
        <v>420</v>
      </c>
      <c r="O32" s="59">
        <v>420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33</v>
      </c>
      <c r="J33" s="82">
        <f t="shared" si="0"/>
        <v>30</v>
      </c>
      <c r="K33" s="82">
        <f t="shared" si="0"/>
        <v>32</v>
      </c>
      <c r="L33" s="82">
        <f t="shared" si="0"/>
        <v>32</v>
      </c>
      <c r="M33" s="82">
        <f t="shared" si="0"/>
        <v>21</v>
      </c>
      <c r="N33" s="82">
        <f t="shared" si="0"/>
        <v>29</v>
      </c>
      <c r="O33" s="82">
        <f t="shared" si="0"/>
        <v>44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7.857142857142857E-2</v>
      </c>
      <c r="J34" s="88">
        <f t="shared" ref="J34:O34" si="1">IF(J32="","",J33/J32)</f>
        <v>7.1428571428571425E-2</v>
      </c>
      <c r="K34" s="88">
        <f t="shared" si="1"/>
        <v>7.6190476190476197E-2</v>
      </c>
      <c r="L34" s="88">
        <f t="shared" si="1"/>
        <v>7.6190476190476197E-2</v>
      </c>
      <c r="M34" s="88">
        <f t="shared" si="1"/>
        <v>0.05</v>
      </c>
      <c r="N34" s="88">
        <f t="shared" si="1"/>
        <v>6.9047619047619052E-2</v>
      </c>
      <c r="O34" s="88">
        <f t="shared" si="1"/>
        <v>0.10476190476190476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1.1000000000000001</v>
      </c>
      <c r="J35" s="93">
        <f t="shared" si="2"/>
        <v>1</v>
      </c>
      <c r="K35" s="93">
        <f t="shared" si="2"/>
        <v>1.0666666666666667</v>
      </c>
      <c r="L35" s="93">
        <f t="shared" si="2"/>
        <v>1.0666666666666667</v>
      </c>
      <c r="M35" s="93">
        <f t="shared" si="2"/>
        <v>0.7</v>
      </c>
      <c r="N35" s="93">
        <f t="shared" si="2"/>
        <v>0.96666666666666667</v>
      </c>
      <c r="O35" s="93">
        <f t="shared" si="2"/>
        <v>1.4666666666666666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6EqUeXmxmgWVOq3oj7YWt6vqJZBRLVV9TXUZxxqJ7pKoF8GttFBomwnimfFtlBesxEalIgUC1e80E115Ngj+gg==" saltValue="gquOkh1TvXIDNbgF5/d1h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39" priority="5">
      <formula>LEN(TRIM(I34))=0</formula>
    </cfRule>
    <cfRule type="cellIs" dxfId="38" priority="6" stopIfTrue="1" operator="lessThan">
      <formula>0</formula>
    </cfRule>
    <cfRule type="cellIs" dxfId="37" priority="7" stopIfTrue="1" operator="between">
      <formula>0</formula>
      <formula>0.05</formula>
    </cfRule>
    <cfRule type="cellIs" dxfId="36" priority="8" stopIfTrue="1" operator="greaterThan">
      <formula>0.05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BD60A-EED3-4E21-86BF-BA33A4596ADC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104</v>
      </c>
      <c r="D5" s="8" t="s">
        <v>105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4504</v>
      </c>
      <c r="D8" s="27" t="s">
        <v>106</v>
      </c>
      <c r="E8" s="28">
        <v>240</v>
      </c>
      <c r="F8" s="29">
        <v>238</v>
      </c>
      <c r="G8" s="30">
        <v>241</v>
      </c>
      <c r="H8" s="30">
        <v>238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idden="1" x14ac:dyDescent="0.3">
      <c r="A9" s="2"/>
      <c r="B9" s="6"/>
      <c r="C9" s="33"/>
      <c r="D9" s="34"/>
      <c r="E9" s="35"/>
      <c r="F9" s="36"/>
      <c r="G9" s="37"/>
      <c r="H9" s="37"/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238</v>
      </c>
      <c r="G29" s="56">
        <f>SUM(G8:G27)</f>
        <v>241</v>
      </c>
      <c r="H29" s="57">
        <f>SUM(H8:H27)</f>
        <v>238</v>
      </c>
      <c r="I29" s="58">
        <v>233</v>
      </c>
      <c r="J29" s="59">
        <v>210</v>
      </c>
      <c r="K29" s="59">
        <v>236</v>
      </c>
      <c r="L29" s="59">
        <v>245</v>
      </c>
      <c r="M29" s="59">
        <v>254</v>
      </c>
      <c r="N29" s="59">
        <v>236</v>
      </c>
      <c r="O29" s="59">
        <v>261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240</v>
      </c>
      <c r="F32" s="73"/>
      <c r="G32" s="74"/>
      <c r="H32" s="75"/>
      <c r="I32" s="58">
        <v>240</v>
      </c>
      <c r="J32" s="59">
        <v>240</v>
      </c>
      <c r="K32" s="59">
        <v>240</v>
      </c>
      <c r="L32" s="59">
        <v>240</v>
      </c>
      <c r="M32" s="59">
        <v>240</v>
      </c>
      <c r="N32" s="59">
        <v>240</v>
      </c>
      <c r="O32" s="59">
        <v>240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7</v>
      </c>
      <c r="J33" s="82">
        <f t="shared" si="0"/>
        <v>30</v>
      </c>
      <c r="K33" s="82">
        <f t="shared" si="0"/>
        <v>4</v>
      </c>
      <c r="L33" s="82">
        <f t="shared" si="0"/>
        <v>-5</v>
      </c>
      <c r="M33" s="82">
        <f t="shared" si="0"/>
        <v>-14</v>
      </c>
      <c r="N33" s="82">
        <f t="shared" si="0"/>
        <v>4</v>
      </c>
      <c r="O33" s="82">
        <f t="shared" si="0"/>
        <v>-21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2.9166666666666667E-2</v>
      </c>
      <c r="J34" s="88">
        <f t="shared" ref="J34:O34" si="1">IF(J32="","",J33/J32)</f>
        <v>0.125</v>
      </c>
      <c r="K34" s="88">
        <f t="shared" si="1"/>
        <v>1.6666666666666666E-2</v>
      </c>
      <c r="L34" s="88">
        <f t="shared" si="1"/>
        <v>-2.0833333333333332E-2</v>
      </c>
      <c r="M34" s="88">
        <f t="shared" si="1"/>
        <v>-5.8333333333333334E-2</v>
      </c>
      <c r="N34" s="88">
        <f t="shared" si="1"/>
        <v>1.6666666666666666E-2</v>
      </c>
      <c r="O34" s="88">
        <f t="shared" si="1"/>
        <v>-8.7499999999999994E-2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0.23333333333333334</v>
      </c>
      <c r="J35" s="93">
        <f t="shared" si="2"/>
        <v>1</v>
      </c>
      <c r="K35" s="93">
        <f t="shared" si="2"/>
        <v>0.13333333333333333</v>
      </c>
      <c r="L35" s="93">
        <f t="shared" si="2"/>
        <v>-0.16666666666666666</v>
      </c>
      <c r="M35" s="93">
        <f t="shared" si="2"/>
        <v>-0.46666666666666667</v>
      </c>
      <c r="N35" s="93">
        <f t="shared" si="2"/>
        <v>0.13333333333333333</v>
      </c>
      <c r="O35" s="93">
        <f t="shared" si="2"/>
        <v>-0.7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sRr1+1B8u0jctBL7pbIpuiz7qjhNGn1+3QtqjjrkUgd0Vy/oQXosp++xnIT6ZiC/CA2bg+WKB6+dKZM1c/+L2Q==" saltValue="VHp1K6NtB5e6NbNYglwew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35" priority="5">
      <formula>LEN(TRIM(I34))=0</formula>
    </cfRule>
    <cfRule type="cellIs" dxfId="34" priority="6" stopIfTrue="1" operator="lessThan">
      <formula>0</formula>
    </cfRule>
    <cfRule type="cellIs" dxfId="33" priority="7" stopIfTrue="1" operator="between">
      <formula>0</formula>
      <formula>0.05</formula>
    </cfRule>
    <cfRule type="cellIs" dxfId="32" priority="8" stopIfTrue="1" operator="greaterThan">
      <formula>0.05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A0D9-E5C8-40D8-8B22-D104C50D906F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107</v>
      </c>
      <c r="D5" s="8" t="s">
        <v>108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4005</v>
      </c>
      <c r="D8" s="27" t="s">
        <v>109</v>
      </c>
      <c r="E8" s="28">
        <v>217</v>
      </c>
      <c r="F8" s="29">
        <v>218</v>
      </c>
      <c r="G8" s="30">
        <v>218</v>
      </c>
      <c r="H8" s="30">
        <v>215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4032</v>
      </c>
      <c r="D9" s="34" t="s">
        <v>110</v>
      </c>
      <c r="E9" s="35">
        <v>180</v>
      </c>
      <c r="F9" s="36">
        <v>113</v>
      </c>
      <c r="G9" s="37">
        <v>126</v>
      </c>
      <c r="H9" s="37">
        <v>147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4033</v>
      </c>
      <c r="D10" s="34" t="s">
        <v>111</v>
      </c>
      <c r="E10" s="35">
        <v>210</v>
      </c>
      <c r="F10" s="36">
        <v>138</v>
      </c>
      <c r="G10" s="37">
        <v>147</v>
      </c>
      <c r="H10" s="37">
        <v>158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4080</v>
      </c>
      <c r="D11" s="34" t="s">
        <v>112</v>
      </c>
      <c r="E11" s="35">
        <v>240</v>
      </c>
      <c r="F11" s="36">
        <v>240</v>
      </c>
      <c r="G11" s="37">
        <v>240</v>
      </c>
      <c r="H11" s="37">
        <v>240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4096</v>
      </c>
      <c r="D12" s="34" t="s">
        <v>113</v>
      </c>
      <c r="E12" s="35">
        <v>214</v>
      </c>
      <c r="F12" s="36">
        <v>185</v>
      </c>
      <c r="G12" s="37">
        <v>188</v>
      </c>
      <c r="H12" s="37">
        <v>188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t="14.4" customHeight="1" x14ac:dyDescent="0.3">
      <c r="A13" s="2"/>
      <c r="B13" s="6"/>
      <c r="C13" s="33">
        <v>4499</v>
      </c>
      <c r="D13" s="34" t="s">
        <v>114</v>
      </c>
      <c r="E13" s="35">
        <v>180</v>
      </c>
      <c r="F13" s="36">
        <v>174</v>
      </c>
      <c r="G13" s="37">
        <v>172</v>
      </c>
      <c r="H13" s="37">
        <v>179</v>
      </c>
      <c r="I13" s="38"/>
      <c r="J13" s="39"/>
      <c r="K13" s="39"/>
      <c r="L13" s="39"/>
      <c r="M13" s="39"/>
      <c r="N13" s="39"/>
      <c r="O13" s="39"/>
      <c r="P13" s="10"/>
      <c r="Q13" s="2"/>
    </row>
    <row r="14" spans="1:17" ht="14.4" customHeight="1" x14ac:dyDescent="0.3">
      <c r="A14" s="2"/>
      <c r="B14" s="6"/>
      <c r="C14" s="33">
        <v>4619</v>
      </c>
      <c r="D14" s="34" t="s">
        <v>115</v>
      </c>
      <c r="E14" s="35">
        <v>180</v>
      </c>
      <c r="F14" s="36">
        <v>180</v>
      </c>
      <c r="G14" s="37">
        <v>180</v>
      </c>
      <c r="H14" s="37">
        <v>179</v>
      </c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1248</v>
      </c>
      <c r="G29" s="56">
        <f>SUM(G8:G27)</f>
        <v>1271</v>
      </c>
      <c r="H29" s="57">
        <f>SUM(H8:H27)</f>
        <v>1306</v>
      </c>
      <c r="I29" s="58">
        <v>1336</v>
      </c>
      <c r="J29" s="59">
        <v>1341</v>
      </c>
      <c r="K29" s="59">
        <v>1291</v>
      </c>
      <c r="L29" s="59">
        <v>1375</v>
      </c>
      <c r="M29" s="59">
        <v>1388</v>
      </c>
      <c r="N29" s="59">
        <v>1407</v>
      </c>
      <c r="O29" s="59">
        <v>1438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1421</v>
      </c>
      <c r="F32" s="73"/>
      <c r="G32" s="74"/>
      <c r="H32" s="75"/>
      <c r="I32" s="58">
        <v>1421</v>
      </c>
      <c r="J32" s="59">
        <v>1393</v>
      </c>
      <c r="K32" s="59">
        <v>1393</v>
      </c>
      <c r="L32" s="59">
        <v>1393</v>
      </c>
      <c r="M32" s="59">
        <v>1393</v>
      </c>
      <c r="N32" s="59">
        <v>1393</v>
      </c>
      <c r="O32" s="59">
        <v>1393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85</v>
      </c>
      <c r="J33" s="82">
        <f t="shared" si="0"/>
        <v>52</v>
      </c>
      <c r="K33" s="82">
        <f t="shared" si="0"/>
        <v>102</v>
      </c>
      <c r="L33" s="82">
        <f t="shared" si="0"/>
        <v>18</v>
      </c>
      <c r="M33" s="82">
        <f t="shared" si="0"/>
        <v>5</v>
      </c>
      <c r="N33" s="82">
        <f t="shared" si="0"/>
        <v>-14</v>
      </c>
      <c r="O33" s="82">
        <f t="shared" si="0"/>
        <v>-45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5.9817030260380016E-2</v>
      </c>
      <c r="J34" s="88">
        <f t="shared" ref="J34:O34" si="1">IF(J32="","",J33/J32)</f>
        <v>3.7329504666188083E-2</v>
      </c>
      <c r="K34" s="88">
        <f t="shared" si="1"/>
        <v>7.3223259152907394E-2</v>
      </c>
      <c r="L34" s="88">
        <f t="shared" si="1"/>
        <v>1.2921751615218953E-2</v>
      </c>
      <c r="M34" s="88">
        <f t="shared" si="1"/>
        <v>3.5893754486719309E-3</v>
      </c>
      <c r="N34" s="88">
        <f t="shared" si="1"/>
        <v>-1.0050251256281407E-2</v>
      </c>
      <c r="O34" s="88">
        <f t="shared" si="1"/>
        <v>-3.2304379038047379E-2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2.8333333333333335</v>
      </c>
      <c r="J35" s="93">
        <f t="shared" si="2"/>
        <v>1.7333333333333334</v>
      </c>
      <c r="K35" s="93">
        <f t="shared" si="2"/>
        <v>3.4</v>
      </c>
      <c r="L35" s="93">
        <f t="shared" si="2"/>
        <v>0.6</v>
      </c>
      <c r="M35" s="93">
        <f t="shared" si="2"/>
        <v>0.16666666666666666</v>
      </c>
      <c r="N35" s="93">
        <f t="shared" si="2"/>
        <v>-0.46666666666666667</v>
      </c>
      <c r="O35" s="93">
        <f t="shared" si="2"/>
        <v>-1.5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rSlnY+XU/nQwp1L1OmGJgNsXkywH1QI+TngX6sAIn7Bais7c2EpF1jdWhurRRiNIiDg/Ce5Jw0YIHnYYHHNW/Q==" saltValue="PRisFy0FBVHtaJozxxiiX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31" priority="5">
      <formula>LEN(TRIM(I34))=0</formula>
    </cfRule>
    <cfRule type="cellIs" dxfId="30" priority="6" stopIfTrue="1" operator="lessThan">
      <formula>0</formula>
    </cfRule>
    <cfRule type="cellIs" dxfId="29" priority="7" stopIfTrue="1" operator="between">
      <formula>0</formula>
      <formula>0.05</formula>
    </cfRule>
    <cfRule type="cellIs" dxfId="28" priority="8" stopIfTrue="1" operator="greaterThan">
      <formula>0.05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C575-0C8A-49DC-8542-6DCF7A26CC50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116</v>
      </c>
      <c r="D5" s="8" t="s">
        <v>117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4007</v>
      </c>
      <c r="D8" s="27" t="s">
        <v>118</v>
      </c>
      <c r="E8" s="28">
        <v>150</v>
      </c>
      <c r="F8" s="29">
        <v>118</v>
      </c>
      <c r="G8" s="30">
        <v>119</v>
      </c>
      <c r="H8" s="30">
        <v>112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4025</v>
      </c>
      <c r="D9" s="34" t="s">
        <v>119</v>
      </c>
      <c r="E9" s="35">
        <v>180</v>
      </c>
      <c r="F9" s="36">
        <v>178</v>
      </c>
      <c r="G9" s="37">
        <v>179</v>
      </c>
      <c r="H9" s="37">
        <v>179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5400</v>
      </c>
      <c r="D10" s="34" t="s">
        <v>120</v>
      </c>
      <c r="E10" s="35">
        <v>270</v>
      </c>
      <c r="F10" s="36">
        <v>225</v>
      </c>
      <c r="G10" s="37">
        <v>226</v>
      </c>
      <c r="H10" s="37">
        <v>270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5418</v>
      </c>
      <c r="D11" s="34" t="s">
        <v>121</v>
      </c>
      <c r="E11" s="35">
        <v>210</v>
      </c>
      <c r="F11" s="36">
        <v>223</v>
      </c>
      <c r="G11" s="37">
        <v>219</v>
      </c>
      <c r="H11" s="37">
        <v>202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5421</v>
      </c>
      <c r="D12" s="34" t="s">
        <v>122</v>
      </c>
      <c r="E12" s="35">
        <v>240</v>
      </c>
      <c r="F12" s="36">
        <v>238</v>
      </c>
      <c r="G12" s="37">
        <v>239</v>
      </c>
      <c r="H12" s="37">
        <v>240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982</v>
      </c>
      <c r="G29" s="56">
        <f>SUM(G8:G27)</f>
        <v>982</v>
      </c>
      <c r="H29" s="57">
        <f>SUM(H8:H27)</f>
        <v>1003</v>
      </c>
      <c r="I29" s="58">
        <v>1042</v>
      </c>
      <c r="J29" s="59">
        <v>1020</v>
      </c>
      <c r="K29" s="59">
        <v>1012</v>
      </c>
      <c r="L29" s="59">
        <v>968</v>
      </c>
      <c r="M29" s="59">
        <v>992</v>
      </c>
      <c r="N29" s="59">
        <v>975</v>
      </c>
      <c r="O29" s="59">
        <v>943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1050</v>
      </c>
      <c r="F32" s="73"/>
      <c r="G32" s="74"/>
      <c r="H32" s="75"/>
      <c r="I32" s="58">
        <v>1050</v>
      </c>
      <c r="J32" s="59">
        <v>990</v>
      </c>
      <c r="K32" s="59">
        <v>990</v>
      </c>
      <c r="L32" s="59">
        <v>990</v>
      </c>
      <c r="M32" s="59">
        <v>990</v>
      </c>
      <c r="N32" s="59">
        <v>990</v>
      </c>
      <c r="O32" s="59">
        <v>990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8</v>
      </c>
      <c r="J33" s="82">
        <f t="shared" si="0"/>
        <v>-30</v>
      </c>
      <c r="K33" s="82">
        <f t="shared" si="0"/>
        <v>-22</v>
      </c>
      <c r="L33" s="82">
        <f t="shared" si="0"/>
        <v>22</v>
      </c>
      <c r="M33" s="82">
        <f t="shared" si="0"/>
        <v>-2</v>
      </c>
      <c r="N33" s="82">
        <f t="shared" si="0"/>
        <v>15</v>
      </c>
      <c r="O33" s="82">
        <f t="shared" si="0"/>
        <v>47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7.619047619047619E-3</v>
      </c>
      <c r="J34" s="88">
        <f t="shared" ref="J34:O34" si="1">IF(J32="","",J33/J32)</f>
        <v>-3.0303030303030304E-2</v>
      </c>
      <c r="K34" s="88">
        <f t="shared" si="1"/>
        <v>-2.2222222222222223E-2</v>
      </c>
      <c r="L34" s="88">
        <f t="shared" si="1"/>
        <v>2.2222222222222223E-2</v>
      </c>
      <c r="M34" s="88">
        <f t="shared" si="1"/>
        <v>-2.0202020202020202E-3</v>
      </c>
      <c r="N34" s="88">
        <f t="shared" si="1"/>
        <v>1.5151515151515152E-2</v>
      </c>
      <c r="O34" s="88">
        <f t="shared" si="1"/>
        <v>4.7474747474747475E-2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0.26666666666666666</v>
      </c>
      <c r="J35" s="93">
        <f t="shared" si="2"/>
        <v>-1</v>
      </c>
      <c r="K35" s="93">
        <f t="shared" si="2"/>
        <v>-0.73333333333333328</v>
      </c>
      <c r="L35" s="93">
        <f t="shared" si="2"/>
        <v>0.73333333333333328</v>
      </c>
      <c r="M35" s="93">
        <f t="shared" si="2"/>
        <v>-6.6666666666666666E-2</v>
      </c>
      <c r="N35" s="93">
        <f t="shared" si="2"/>
        <v>0.5</v>
      </c>
      <c r="O35" s="93">
        <f t="shared" si="2"/>
        <v>1.5666666666666667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3HzggITJXJTx4De/G2ph84MAkHe8WAotM3ll1EWL4WkUEXgGXxBuam1QHB5ubUoSxXmKgLnPJgV1a7+aXugBEA==" saltValue="2LCxjv5XOBE5kpkrSvIHL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27" priority="5">
      <formula>LEN(TRIM(I34))=0</formula>
    </cfRule>
    <cfRule type="cellIs" dxfId="26" priority="6" stopIfTrue="1" operator="lessThan">
      <formula>0</formula>
    </cfRule>
    <cfRule type="cellIs" dxfId="25" priority="7" stopIfTrue="1" operator="between">
      <formula>0</formula>
      <formula>0.05</formula>
    </cfRule>
    <cfRule type="cellIs" dxfId="24" priority="8" stopIfTrue="1" operator="greaterThan">
      <formula>0.05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99C6-7B06-4E31-9EE6-99A7195CFE86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123</v>
      </c>
      <c r="D5" s="8" t="s">
        <v>124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4111</v>
      </c>
      <c r="D8" s="27" t="s">
        <v>125</v>
      </c>
      <c r="E8" s="28">
        <v>270</v>
      </c>
      <c r="F8" s="29">
        <v>230</v>
      </c>
      <c r="G8" s="30">
        <v>218</v>
      </c>
      <c r="H8" s="30">
        <v>266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5401</v>
      </c>
      <c r="D9" s="34" t="s">
        <v>126</v>
      </c>
      <c r="E9" s="35">
        <v>224</v>
      </c>
      <c r="F9" s="36">
        <v>224</v>
      </c>
      <c r="G9" s="37">
        <v>225</v>
      </c>
      <c r="H9" s="37">
        <v>224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5403</v>
      </c>
      <c r="D10" s="34" t="s">
        <v>127</v>
      </c>
      <c r="E10" s="35">
        <v>210</v>
      </c>
      <c r="F10" s="36">
        <v>210</v>
      </c>
      <c r="G10" s="37">
        <v>210</v>
      </c>
      <c r="H10" s="37">
        <v>213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5404</v>
      </c>
      <c r="D11" s="34" t="s">
        <v>128</v>
      </c>
      <c r="E11" s="35">
        <v>224</v>
      </c>
      <c r="F11" s="36">
        <v>209</v>
      </c>
      <c r="G11" s="37">
        <v>208</v>
      </c>
      <c r="H11" s="37">
        <v>208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5417</v>
      </c>
      <c r="D12" s="34" t="s">
        <v>129</v>
      </c>
      <c r="E12" s="35">
        <v>180</v>
      </c>
      <c r="F12" s="36">
        <v>182</v>
      </c>
      <c r="G12" s="37">
        <v>181</v>
      </c>
      <c r="H12" s="37">
        <v>182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t="14.4" customHeight="1" x14ac:dyDescent="0.3">
      <c r="A13" s="2"/>
      <c r="B13" s="6"/>
      <c r="C13" s="33">
        <v>6905</v>
      </c>
      <c r="D13" s="34" t="s">
        <v>130</v>
      </c>
      <c r="E13" s="35">
        <v>210</v>
      </c>
      <c r="F13" s="36">
        <v>231</v>
      </c>
      <c r="G13" s="37">
        <v>210</v>
      </c>
      <c r="H13" s="37">
        <v>216</v>
      </c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1286</v>
      </c>
      <c r="G29" s="56">
        <f>SUM(G8:G27)</f>
        <v>1252</v>
      </c>
      <c r="H29" s="57">
        <f>SUM(H8:H27)</f>
        <v>1309</v>
      </c>
      <c r="I29" s="58">
        <v>1369</v>
      </c>
      <c r="J29" s="59">
        <v>1349</v>
      </c>
      <c r="K29" s="59">
        <v>1305</v>
      </c>
      <c r="L29" s="59">
        <v>1352</v>
      </c>
      <c r="M29" s="59">
        <v>1350</v>
      </c>
      <c r="N29" s="59">
        <v>1360</v>
      </c>
      <c r="O29" s="59">
        <v>1297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1318</v>
      </c>
      <c r="F32" s="73"/>
      <c r="G32" s="74"/>
      <c r="H32" s="75"/>
      <c r="I32" s="58">
        <v>1318</v>
      </c>
      <c r="J32" s="59">
        <v>1272</v>
      </c>
      <c r="K32" s="59">
        <v>1272</v>
      </c>
      <c r="L32" s="59">
        <v>1272</v>
      </c>
      <c r="M32" s="59">
        <v>1272</v>
      </c>
      <c r="N32" s="59">
        <v>1272</v>
      </c>
      <c r="O32" s="59">
        <v>1272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-51</v>
      </c>
      <c r="J33" s="82">
        <f t="shared" si="0"/>
        <v>-77</v>
      </c>
      <c r="K33" s="82">
        <f t="shared" si="0"/>
        <v>-33</v>
      </c>
      <c r="L33" s="82">
        <f t="shared" si="0"/>
        <v>-80</v>
      </c>
      <c r="M33" s="82">
        <f t="shared" si="0"/>
        <v>-78</v>
      </c>
      <c r="N33" s="82">
        <f t="shared" si="0"/>
        <v>-88</v>
      </c>
      <c r="O33" s="82">
        <f t="shared" si="0"/>
        <v>-25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-3.8694992412746584E-2</v>
      </c>
      <c r="J34" s="88">
        <f t="shared" ref="J34:O34" si="1">IF(J32="","",J33/J32)</f>
        <v>-6.0534591194968554E-2</v>
      </c>
      <c r="K34" s="88">
        <f t="shared" si="1"/>
        <v>-2.5943396226415096E-2</v>
      </c>
      <c r="L34" s="88">
        <f t="shared" si="1"/>
        <v>-6.2893081761006289E-2</v>
      </c>
      <c r="M34" s="88">
        <f t="shared" si="1"/>
        <v>-6.1320754716981132E-2</v>
      </c>
      <c r="N34" s="88">
        <f t="shared" si="1"/>
        <v>-6.9182389937106917E-2</v>
      </c>
      <c r="O34" s="88">
        <f t="shared" si="1"/>
        <v>-1.9654088050314465E-2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-1.7</v>
      </c>
      <c r="J35" s="93">
        <f t="shared" si="2"/>
        <v>-2.5666666666666669</v>
      </c>
      <c r="K35" s="93">
        <f t="shared" si="2"/>
        <v>-1.1000000000000001</v>
      </c>
      <c r="L35" s="93">
        <f t="shared" si="2"/>
        <v>-2.6666666666666665</v>
      </c>
      <c r="M35" s="93">
        <f t="shared" si="2"/>
        <v>-2.6</v>
      </c>
      <c r="N35" s="93">
        <f t="shared" si="2"/>
        <v>-2.9333333333333331</v>
      </c>
      <c r="O35" s="93">
        <f t="shared" si="2"/>
        <v>-0.83333333333333337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bGLnTUr1Fk24Ft0U9DHCryjoYLybwdjpnjL+cnB8A7o6jPyXWXnYLnrrON2A87jK7PfSHdgbE5kDlJMuTNWh2A==" saltValue="MBv+DFJan/903EZdT/IH+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23" priority="5">
      <formula>LEN(TRIM(I34))=0</formula>
    </cfRule>
    <cfRule type="cellIs" dxfId="22" priority="6" stopIfTrue="1" operator="lessThan">
      <formula>0</formula>
    </cfRule>
    <cfRule type="cellIs" dxfId="21" priority="7" stopIfTrue="1" operator="between">
      <formula>0</formula>
      <formula>0.05</formula>
    </cfRule>
    <cfRule type="cellIs" dxfId="20" priority="8" stopIfTrue="1" operator="greaterThan">
      <formula>0.05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A303-4904-4A90-AECC-095125CA60A1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131</v>
      </c>
      <c r="D5" s="8" t="s">
        <v>132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4036</v>
      </c>
      <c r="D8" s="27" t="s">
        <v>133</v>
      </c>
      <c r="E8" s="28">
        <v>240</v>
      </c>
      <c r="F8" s="29">
        <v>189</v>
      </c>
      <c r="G8" s="30">
        <v>143</v>
      </c>
      <c r="H8" s="30">
        <v>124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5408</v>
      </c>
      <c r="D9" s="34" t="s">
        <v>134</v>
      </c>
      <c r="E9" s="35">
        <v>230</v>
      </c>
      <c r="F9" s="36">
        <v>195</v>
      </c>
      <c r="G9" s="37">
        <v>196</v>
      </c>
      <c r="H9" s="37">
        <v>195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5410</v>
      </c>
      <c r="D10" s="34" t="s">
        <v>135</v>
      </c>
      <c r="E10" s="35">
        <v>270</v>
      </c>
      <c r="F10" s="36">
        <v>270</v>
      </c>
      <c r="G10" s="37">
        <v>270</v>
      </c>
      <c r="H10" s="37">
        <v>268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654</v>
      </c>
      <c r="G29" s="56">
        <f>SUM(G8:G27)</f>
        <v>609</v>
      </c>
      <c r="H29" s="57">
        <f>SUM(H8:H27)</f>
        <v>587</v>
      </c>
      <c r="I29" s="58">
        <v>652</v>
      </c>
      <c r="J29" s="59">
        <v>622</v>
      </c>
      <c r="K29" s="59">
        <v>621</v>
      </c>
      <c r="L29" s="59">
        <v>642</v>
      </c>
      <c r="M29" s="59">
        <v>626</v>
      </c>
      <c r="N29" s="59">
        <v>640</v>
      </c>
      <c r="O29" s="59">
        <v>610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740</v>
      </c>
      <c r="F32" s="73"/>
      <c r="G32" s="74"/>
      <c r="H32" s="75"/>
      <c r="I32" s="58">
        <v>740</v>
      </c>
      <c r="J32" s="59">
        <v>680</v>
      </c>
      <c r="K32" s="59">
        <v>680</v>
      </c>
      <c r="L32" s="59">
        <v>680</v>
      </c>
      <c r="M32" s="59">
        <v>680</v>
      </c>
      <c r="N32" s="59">
        <v>680</v>
      </c>
      <c r="O32" s="59">
        <v>680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88</v>
      </c>
      <c r="J33" s="82">
        <f t="shared" si="0"/>
        <v>58</v>
      </c>
      <c r="K33" s="82">
        <f t="shared" si="0"/>
        <v>59</v>
      </c>
      <c r="L33" s="82">
        <f t="shared" si="0"/>
        <v>38</v>
      </c>
      <c r="M33" s="82">
        <f t="shared" si="0"/>
        <v>54</v>
      </c>
      <c r="N33" s="82">
        <f t="shared" si="0"/>
        <v>40</v>
      </c>
      <c r="O33" s="82">
        <f t="shared" si="0"/>
        <v>70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0.11891891891891893</v>
      </c>
      <c r="J34" s="88">
        <f t="shared" ref="J34:O34" si="1">IF(J32="","",J33/J32)</f>
        <v>8.5294117647058826E-2</v>
      </c>
      <c r="K34" s="88">
        <f t="shared" si="1"/>
        <v>8.6764705882352938E-2</v>
      </c>
      <c r="L34" s="88">
        <f t="shared" si="1"/>
        <v>5.5882352941176473E-2</v>
      </c>
      <c r="M34" s="88">
        <f t="shared" si="1"/>
        <v>7.9411764705882348E-2</v>
      </c>
      <c r="N34" s="88">
        <f t="shared" si="1"/>
        <v>5.8823529411764705E-2</v>
      </c>
      <c r="O34" s="88">
        <f t="shared" si="1"/>
        <v>0.10294117647058823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2.9333333333333331</v>
      </c>
      <c r="J35" s="93">
        <f t="shared" si="2"/>
        <v>1.9333333333333333</v>
      </c>
      <c r="K35" s="93">
        <f t="shared" si="2"/>
        <v>1.9666666666666666</v>
      </c>
      <c r="L35" s="93">
        <f t="shared" si="2"/>
        <v>1.2666666666666666</v>
      </c>
      <c r="M35" s="93">
        <f t="shared" si="2"/>
        <v>1.8</v>
      </c>
      <c r="N35" s="93">
        <f t="shared" si="2"/>
        <v>1.3333333333333333</v>
      </c>
      <c r="O35" s="93">
        <f t="shared" si="2"/>
        <v>2.3333333333333335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gCLIDAtZtq+6KiJTPISdXY8wZyXaMyAy20YVnhMI7KSycMVabusPjLMYdQONtnbAQQw5IabfRi2iNSSl4C4EdQ==" saltValue="hZKn0ek32DcwvmfU6G9la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19" priority="5">
      <formula>LEN(TRIM(I34))=0</formula>
    </cfRule>
    <cfRule type="cellIs" dxfId="18" priority="6" stopIfTrue="1" operator="lessThan">
      <formula>0</formula>
    </cfRule>
    <cfRule type="cellIs" dxfId="17" priority="7" stopIfTrue="1" operator="between">
      <formula>0</formula>
      <formula>0.05</formula>
    </cfRule>
    <cfRule type="cellIs" dxfId="16" priority="8" stopIfTrue="1" operator="greater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58F7-2184-41D5-A2CF-00147EC157B6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26</v>
      </c>
      <c r="D5" s="8" t="s">
        <v>27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4016</v>
      </c>
      <c r="D8" s="27" t="s">
        <v>28</v>
      </c>
      <c r="E8" s="28">
        <v>210</v>
      </c>
      <c r="F8" s="29">
        <v>207</v>
      </c>
      <c r="G8" s="30">
        <v>210</v>
      </c>
      <c r="H8" s="30">
        <v>210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idden="1" x14ac:dyDescent="0.3">
      <c r="A9" s="2"/>
      <c r="B9" s="6"/>
      <c r="C9" s="33"/>
      <c r="D9" s="34"/>
      <c r="E9" s="35"/>
      <c r="F9" s="36"/>
      <c r="G9" s="37"/>
      <c r="H9" s="37"/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207</v>
      </c>
      <c r="G29" s="56">
        <f>SUM(G8:G27)</f>
        <v>210</v>
      </c>
      <c r="H29" s="57">
        <f>SUM(H8:H27)</f>
        <v>210</v>
      </c>
      <c r="I29" s="58">
        <v>191</v>
      </c>
      <c r="J29" s="59">
        <v>199</v>
      </c>
      <c r="K29" s="59">
        <v>197</v>
      </c>
      <c r="L29" s="59">
        <v>176</v>
      </c>
      <c r="M29" s="59">
        <v>159</v>
      </c>
      <c r="N29" s="59">
        <v>164</v>
      </c>
      <c r="O29" s="59">
        <v>159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210</v>
      </c>
      <c r="F32" s="73"/>
      <c r="G32" s="74"/>
      <c r="H32" s="75"/>
      <c r="I32" s="58">
        <v>210</v>
      </c>
      <c r="J32" s="59">
        <v>210</v>
      </c>
      <c r="K32" s="59">
        <v>210</v>
      </c>
      <c r="L32" s="59">
        <v>210</v>
      </c>
      <c r="M32" s="59">
        <v>210</v>
      </c>
      <c r="N32" s="59">
        <v>210</v>
      </c>
      <c r="O32" s="59">
        <v>210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19</v>
      </c>
      <c r="J33" s="82">
        <f t="shared" si="0"/>
        <v>11</v>
      </c>
      <c r="K33" s="82">
        <f t="shared" si="0"/>
        <v>13</v>
      </c>
      <c r="L33" s="82">
        <f t="shared" si="0"/>
        <v>34</v>
      </c>
      <c r="M33" s="82">
        <f t="shared" si="0"/>
        <v>51</v>
      </c>
      <c r="N33" s="82">
        <f t="shared" si="0"/>
        <v>46</v>
      </c>
      <c r="O33" s="82">
        <f t="shared" si="0"/>
        <v>51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9.0476190476190474E-2</v>
      </c>
      <c r="J34" s="88">
        <f t="shared" ref="J34:O34" si="1">IF(J32="","",J33/J32)</f>
        <v>5.2380952380952382E-2</v>
      </c>
      <c r="K34" s="88">
        <f t="shared" si="1"/>
        <v>6.1904761904761907E-2</v>
      </c>
      <c r="L34" s="88">
        <f t="shared" si="1"/>
        <v>0.16190476190476191</v>
      </c>
      <c r="M34" s="88">
        <f t="shared" si="1"/>
        <v>0.24285714285714285</v>
      </c>
      <c r="N34" s="88">
        <f t="shared" si="1"/>
        <v>0.21904761904761905</v>
      </c>
      <c r="O34" s="88">
        <f t="shared" si="1"/>
        <v>0.24285714285714285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0.6333333333333333</v>
      </c>
      <c r="J35" s="93">
        <f t="shared" si="2"/>
        <v>0.36666666666666664</v>
      </c>
      <c r="K35" s="93">
        <f t="shared" si="2"/>
        <v>0.43333333333333335</v>
      </c>
      <c r="L35" s="93">
        <f t="shared" si="2"/>
        <v>1.1333333333333333</v>
      </c>
      <c r="M35" s="93">
        <f t="shared" si="2"/>
        <v>1.7</v>
      </c>
      <c r="N35" s="93">
        <f t="shared" si="2"/>
        <v>1.5333333333333334</v>
      </c>
      <c r="O35" s="93">
        <f t="shared" si="2"/>
        <v>1.7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NmD1ESoF97ciI4Dyu0XW0uKrQkIYbW6ogS5u/oXwaYlEJCVBIsyb54jNublHmBHxlgue8A+JA2KADnLBy8UQiQ==" saltValue="wtz997HKWJcxN3BZBWka9g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87" priority="5">
      <formula>LEN(TRIM(I34))=0</formula>
    </cfRule>
    <cfRule type="cellIs" dxfId="86" priority="6" stopIfTrue="1" operator="lessThan">
      <formula>0</formula>
    </cfRule>
    <cfRule type="cellIs" dxfId="85" priority="7" stopIfTrue="1" operator="between">
      <formula>0</formula>
      <formula>0.05</formula>
    </cfRule>
    <cfRule type="cellIs" dxfId="84" priority="8" stopIfTrue="1" operator="greaterThan">
      <formula>0.05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4FCB-6B24-43E0-B83C-3B0E0C8F054D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136</v>
      </c>
      <c r="D5" s="8" t="s">
        <v>137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5406</v>
      </c>
      <c r="D8" s="27" t="s">
        <v>138</v>
      </c>
      <c r="E8" s="28">
        <v>240</v>
      </c>
      <c r="F8" s="29">
        <v>242</v>
      </c>
      <c r="G8" s="30">
        <v>250</v>
      </c>
      <c r="H8" s="30">
        <v>270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idden="1" x14ac:dyDescent="0.3">
      <c r="A9" s="2"/>
      <c r="B9" s="6"/>
      <c r="C9" s="33"/>
      <c r="D9" s="34"/>
      <c r="E9" s="35"/>
      <c r="F9" s="36"/>
      <c r="G9" s="37"/>
      <c r="H9" s="37"/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242</v>
      </c>
      <c r="G29" s="56">
        <f>SUM(G8:G27)</f>
        <v>250</v>
      </c>
      <c r="H29" s="57">
        <f>SUM(H8:H27)</f>
        <v>270</v>
      </c>
      <c r="I29" s="58">
        <v>250</v>
      </c>
      <c r="J29" s="59">
        <v>231</v>
      </c>
      <c r="K29" s="59">
        <v>258</v>
      </c>
      <c r="L29" s="59">
        <v>258</v>
      </c>
      <c r="M29" s="59">
        <v>241</v>
      </c>
      <c r="N29" s="59">
        <v>267</v>
      </c>
      <c r="O29" s="59">
        <v>257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240</v>
      </c>
      <c r="F32" s="73"/>
      <c r="G32" s="74"/>
      <c r="H32" s="75"/>
      <c r="I32" s="58">
        <v>240</v>
      </c>
      <c r="J32" s="59">
        <v>240</v>
      </c>
      <c r="K32" s="59">
        <v>240</v>
      </c>
      <c r="L32" s="59">
        <v>240</v>
      </c>
      <c r="M32" s="59">
        <v>240</v>
      </c>
      <c r="N32" s="59">
        <v>240</v>
      </c>
      <c r="O32" s="59">
        <v>240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-10</v>
      </c>
      <c r="J33" s="82">
        <f t="shared" si="0"/>
        <v>9</v>
      </c>
      <c r="K33" s="82">
        <f t="shared" si="0"/>
        <v>-18</v>
      </c>
      <c r="L33" s="82">
        <f t="shared" si="0"/>
        <v>-18</v>
      </c>
      <c r="M33" s="82">
        <f t="shared" si="0"/>
        <v>-1</v>
      </c>
      <c r="N33" s="82">
        <f t="shared" si="0"/>
        <v>-27</v>
      </c>
      <c r="O33" s="82">
        <f t="shared" si="0"/>
        <v>-17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-4.1666666666666664E-2</v>
      </c>
      <c r="J34" s="88">
        <f t="shared" ref="J34:O34" si="1">IF(J32="","",J33/J32)</f>
        <v>3.7499999999999999E-2</v>
      </c>
      <c r="K34" s="88">
        <f t="shared" si="1"/>
        <v>-7.4999999999999997E-2</v>
      </c>
      <c r="L34" s="88">
        <f t="shared" si="1"/>
        <v>-7.4999999999999997E-2</v>
      </c>
      <c r="M34" s="88">
        <f t="shared" si="1"/>
        <v>-4.1666666666666666E-3</v>
      </c>
      <c r="N34" s="88">
        <f t="shared" si="1"/>
        <v>-0.1125</v>
      </c>
      <c r="O34" s="88">
        <f t="shared" si="1"/>
        <v>-7.0833333333333331E-2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-0.33333333333333331</v>
      </c>
      <c r="J35" s="93">
        <f t="shared" si="2"/>
        <v>0.3</v>
      </c>
      <c r="K35" s="93">
        <f t="shared" si="2"/>
        <v>-0.6</v>
      </c>
      <c r="L35" s="93">
        <f t="shared" si="2"/>
        <v>-0.6</v>
      </c>
      <c r="M35" s="93">
        <f t="shared" si="2"/>
        <v>-3.3333333333333333E-2</v>
      </c>
      <c r="N35" s="93">
        <f t="shared" si="2"/>
        <v>-0.9</v>
      </c>
      <c r="O35" s="93">
        <f t="shared" si="2"/>
        <v>-0.56666666666666665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v1hwUOLHfTSekkugMRtcMGh4Q2Qn93XUY7b2eH7dG2otg+xqiN2ApRyd3QjPoyIow0fvWn7v9RVzaRws+YD2GA==" saltValue="yLOp00Vgx+83yB5s7LnjAQ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15" priority="5">
      <formula>LEN(TRIM(I34))=0</formula>
    </cfRule>
    <cfRule type="cellIs" dxfId="14" priority="6" stopIfTrue="1" operator="lessThan">
      <formula>0</formula>
    </cfRule>
    <cfRule type="cellIs" dxfId="13" priority="7" stopIfTrue="1" operator="between">
      <formula>0</formula>
      <formula>0.05</formula>
    </cfRule>
    <cfRule type="cellIs" dxfId="12" priority="8" stopIfTrue="1" operator="greaterThan">
      <formula>0.05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FCE49-0207-4EB9-BBF6-51C35A89040D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139</v>
      </c>
      <c r="D5" s="8" t="s">
        <v>140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4140</v>
      </c>
      <c r="D8" s="27" t="s">
        <v>141</v>
      </c>
      <c r="E8" s="28">
        <v>210</v>
      </c>
      <c r="F8" s="29">
        <v>170</v>
      </c>
      <c r="G8" s="30">
        <v>182</v>
      </c>
      <c r="H8" s="30">
        <v>178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idden="1" x14ac:dyDescent="0.3">
      <c r="A9" s="2"/>
      <c r="B9" s="6"/>
      <c r="C9" s="33"/>
      <c r="D9" s="34"/>
      <c r="E9" s="35"/>
      <c r="F9" s="36"/>
      <c r="G9" s="37"/>
      <c r="H9" s="37"/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142</v>
      </c>
      <c r="E29" s="54"/>
      <c r="F29" s="55">
        <f>SUM(F8:F27)</f>
        <v>170</v>
      </c>
      <c r="G29" s="56">
        <f>SUM(G8:G27)</f>
        <v>182</v>
      </c>
      <c r="H29" s="57">
        <f>SUM(H8:H27)</f>
        <v>178</v>
      </c>
      <c r="I29" s="58">
        <v>177</v>
      </c>
      <c r="J29" s="59">
        <v>168</v>
      </c>
      <c r="K29" s="59">
        <v>180</v>
      </c>
      <c r="L29" s="59">
        <v>202</v>
      </c>
      <c r="M29" s="59">
        <v>197</v>
      </c>
      <c r="N29" s="59">
        <v>200</v>
      </c>
      <c r="O29" s="59">
        <v>194</v>
      </c>
      <c r="P29" s="10"/>
      <c r="Q29" s="2"/>
    </row>
    <row r="30" spans="1:17" hidden="1" x14ac:dyDescent="0.3">
      <c r="A30" s="2"/>
      <c r="B30" s="6"/>
      <c r="C30" s="25"/>
      <c r="D30" s="60" t="s">
        <v>143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144</v>
      </c>
      <c r="E32" s="72">
        <f>SUM(E8:E27)</f>
        <v>210</v>
      </c>
      <c r="F32" s="73"/>
      <c r="G32" s="74"/>
      <c r="H32" s="75"/>
      <c r="I32" s="58">
        <v>210</v>
      </c>
      <c r="J32" s="59">
        <v>210</v>
      </c>
      <c r="K32" s="59">
        <v>210</v>
      </c>
      <c r="L32" s="59">
        <v>210</v>
      </c>
      <c r="M32" s="59">
        <v>210</v>
      </c>
      <c r="N32" s="59">
        <v>210</v>
      </c>
      <c r="O32" s="59">
        <v>210</v>
      </c>
      <c r="P32" s="10"/>
      <c r="Q32" s="2"/>
    </row>
    <row r="33" spans="1:17" ht="15" customHeight="1" x14ac:dyDescent="0.3">
      <c r="A33" s="2"/>
      <c r="B33" s="6"/>
      <c r="C33" s="67"/>
      <c r="D33" s="76" t="s">
        <v>145</v>
      </c>
      <c r="E33" s="77"/>
      <c r="F33" s="78"/>
      <c r="G33" s="79"/>
      <c r="H33" s="80"/>
      <c r="I33" s="81">
        <f t="shared" ref="I33:O33" si="0">IF(I29="","",I32-I29)</f>
        <v>33</v>
      </c>
      <c r="J33" s="82">
        <f t="shared" si="0"/>
        <v>42</v>
      </c>
      <c r="K33" s="82">
        <f t="shared" si="0"/>
        <v>30</v>
      </c>
      <c r="L33" s="82">
        <f t="shared" si="0"/>
        <v>8</v>
      </c>
      <c r="M33" s="82">
        <f t="shared" si="0"/>
        <v>13</v>
      </c>
      <c r="N33" s="82">
        <f t="shared" si="0"/>
        <v>10</v>
      </c>
      <c r="O33" s="82">
        <f t="shared" si="0"/>
        <v>16</v>
      </c>
      <c r="P33" s="10"/>
      <c r="Q33" s="2"/>
    </row>
    <row r="34" spans="1:17" ht="15" customHeight="1" x14ac:dyDescent="0.3">
      <c r="A34" s="2"/>
      <c r="B34" s="6"/>
      <c r="C34" s="67"/>
      <c r="D34" s="76" t="s">
        <v>146</v>
      </c>
      <c r="E34" s="83"/>
      <c r="F34" s="84"/>
      <c r="G34" s="85"/>
      <c r="H34" s="86"/>
      <c r="I34" s="87">
        <f>IF(I32="","",I33/I32)</f>
        <v>0.15714285714285714</v>
      </c>
      <c r="J34" s="88">
        <f t="shared" ref="J34:O34" si="1">IF(J32="","",J33/J32)</f>
        <v>0.2</v>
      </c>
      <c r="K34" s="88">
        <f t="shared" si="1"/>
        <v>0.14285714285714285</v>
      </c>
      <c r="L34" s="88">
        <f t="shared" si="1"/>
        <v>3.8095238095238099E-2</v>
      </c>
      <c r="M34" s="88">
        <f t="shared" si="1"/>
        <v>6.1904761904761907E-2</v>
      </c>
      <c r="N34" s="88">
        <f t="shared" si="1"/>
        <v>4.7619047619047616E-2</v>
      </c>
      <c r="O34" s="88">
        <f t="shared" si="1"/>
        <v>7.6190476190476197E-2</v>
      </c>
      <c r="P34" s="10"/>
      <c r="Q34" s="2"/>
    </row>
    <row r="35" spans="1:17" ht="15" customHeight="1" x14ac:dyDescent="0.3">
      <c r="A35" s="2"/>
      <c r="B35" s="6"/>
      <c r="C35" s="67"/>
      <c r="D35" s="89" t="s">
        <v>147</v>
      </c>
      <c r="E35" s="90"/>
      <c r="F35" s="62"/>
      <c r="G35" s="63"/>
      <c r="H35" s="91"/>
      <c r="I35" s="92">
        <f t="shared" ref="I35:O35" si="2">IF(I29="","",I33/30)</f>
        <v>1.1000000000000001</v>
      </c>
      <c r="J35" s="93">
        <f t="shared" si="2"/>
        <v>1.4</v>
      </c>
      <c r="K35" s="93">
        <f t="shared" si="2"/>
        <v>1</v>
      </c>
      <c r="L35" s="93">
        <f t="shared" si="2"/>
        <v>0.26666666666666666</v>
      </c>
      <c r="M35" s="93">
        <f t="shared" si="2"/>
        <v>0.43333333333333335</v>
      </c>
      <c r="N35" s="93">
        <f t="shared" si="2"/>
        <v>0.33333333333333331</v>
      </c>
      <c r="O35" s="93">
        <f t="shared" si="2"/>
        <v>0.53333333333333333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IODHxbXEauxhQ+anPKDOl5aPybeugHbQCRK7qw2nCzVs5TqZCYkA4Cc4vHc+8Vc6WXC5GXP0Lt73XiZK+kTSoA==" saltValue="cFp8xYjgfzGYadD2kp+SBg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11" priority="5">
      <formula>LEN(TRIM(I34))=0</formula>
    </cfRule>
    <cfRule type="cellIs" dxfId="10" priority="6" stopIfTrue="1" operator="lessThan">
      <formula>0</formula>
    </cfRule>
    <cfRule type="cellIs" dxfId="9" priority="7" stopIfTrue="1" operator="between">
      <formula>0</formula>
      <formula>0.05</formula>
    </cfRule>
    <cfRule type="cellIs" dxfId="8" priority="8" stopIfTrue="1" operator="greaterThan">
      <formula>0.05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3148-1574-40BE-87C4-60EB5543889F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148</v>
      </c>
      <c r="D5" s="8" t="s">
        <v>149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4146</v>
      </c>
      <c r="D8" s="27" t="s">
        <v>150</v>
      </c>
      <c r="E8" s="28">
        <v>90</v>
      </c>
      <c r="F8" s="29">
        <v>90</v>
      </c>
      <c r="G8" s="30">
        <v>110</v>
      </c>
      <c r="H8" s="30">
        <v>82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4506</v>
      </c>
      <c r="D9" s="34" t="s">
        <v>151</v>
      </c>
      <c r="E9" s="35">
        <v>120</v>
      </c>
      <c r="F9" s="36">
        <v>112</v>
      </c>
      <c r="G9" s="37">
        <v>120</v>
      </c>
      <c r="H9" s="37">
        <v>121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142</v>
      </c>
      <c r="E29" s="54"/>
      <c r="F29" s="55">
        <f>SUM(F8:F27)</f>
        <v>202</v>
      </c>
      <c r="G29" s="56">
        <f>SUM(G8:G27)</f>
        <v>230</v>
      </c>
      <c r="H29" s="57">
        <f>SUM(H8:H27)</f>
        <v>203</v>
      </c>
      <c r="I29" s="58">
        <v>199</v>
      </c>
      <c r="J29" s="59">
        <v>193</v>
      </c>
      <c r="K29" s="59">
        <v>206</v>
      </c>
      <c r="L29" s="59">
        <v>215</v>
      </c>
      <c r="M29" s="59">
        <v>214</v>
      </c>
      <c r="N29" s="59">
        <v>225</v>
      </c>
      <c r="O29" s="59">
        <v>219</v>
      </c>
      <c r="P29" s="10"/>
      <c r="Q29" s="2"/>
    </row>
    <row r="30" spans="1:17" hidden="1" x14ac:dyDescent="0.3">
      <c r="A30" s="2"/>
      <c r="B30" s="6"/>
      <c r="C30" s="25"/>
      <c r="D30" s="60" t="s">
        <v>143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144</v>
      </c>
      <c r="E32" s="72">
        <f>SUM(E8:E27)</f>
        <v>210</v>
      </c>
      <c r="F32" s="73"/>
      <c r="G32" s="74"/>
      <c r="H32" s="75"/>
      <c r="I32" s="58">
        <v>210</v>
      </c>
      <c r="J32" s="59">
        <v>210</v>
      </c>
      <c r="K32" s="59">
        <v>210</v>
      </c>
      <c r="L32" s="59">
        <v>210</v>
      </c>
      <c r="M32" s="59">
        <v>210</v>
      </c>
      <c r="N32" s="59">
        <v>210</v>
      </c>
      <c r="O32" s="59">
        <v>210</v>
      </c>
      <c r="P32" s="10"/>
      <c r="Q32" s="2"/>
    </row>
    <row r="33" spans="1:17" ht="15" customHeight="1" x14ac:dyDescent="0.3">
      <c r="A33" s="2"/>
      <c r="B33" s="6"/>
      <c r="C33" s="67"/>
      <c r="D33" s="76" t="s">
        <v>145</v>
      </c>
      <c r="E33" s="77"/>
      <c r="F33" s="78"/>
      <c r="G33" s="79"/>
      <c r="H33" s="80"/>
      <c r="I33" s="81">
        <f t="shared" ref="I33:O33" si="0">IF(I29="","",I32-I29)</f>
        <v>11</v>
      </c>
      <c r="J33" s="82">
        <f t="shared" si="0"/>
        <v>17</v>
      </c>
      <c r="K33" s="82">
        <f t="shared" si="0"/>
        <v>4</v>
      </c>
      <c r="L33" s="82">
        <f t="shared" si="0"/>
        <v>-5</v>
      </c>
      <c r="M33" s="82">
        <f t="shared" si="0"/>
        <v>-4</v>
      </c>
      <c r="N33" s="82">
        <f t="shared" si="0"/>
        <v>-15</v>
      </c>
      <c r="O33" s="82">
        <f t="shared" si="0"/>
        <v>-9</v>
      </c>
      <c r="P33" s="10"/>
      <c r="Q33" s="2"/>
    </row>
    <row r="34" spans="1:17" ht="15" customHeight="1" x14ac:dyDescent="0.3">
      <c r="A34" s="2"/>
      <c r="B34" s="6"/>
      <c r="C34" s="67"/>
      <c r="D34" s="76" t="s">
        <v>146</v>
      </c>
      <c r="E34" s="83"/>
      <c r="F34" s="84"/>
      <c r="G34" s="85"/>
      <c r="H34" s="86"/>
      <c r="I34" s="87">
        <f>IF(I32="","",I33/I32)</f>
        <v>5.2380952380952382E-2</v>
      </c>
      <c r="J34" s="88">
        <f t="shared" ref="J34:O34" si="1">IF(J32="","",J33/J32)</f>
        <v>8.0952380952380956E-2</v>
      </c>
      <c r="K34" s="88">
        <f t="shared" si="1"/>
        <v>1.9047619047619049E-2</v>
      </c>
      <c r="L34" s="88">
        <f t="shared" si="1"/>
        <v>-2.3809523809523808E-2</v>
      </c>
      <c r="M34" s="88">
        <f t="shared" si="1"/>
        <v>-1.9047619047619049E-2</v>
      </c>
      <c r="N34" s="88">
        <f t="shared" si="1"/>
        <v>-7.1428571428571425E-2</v>
      </c>
      <c r="O34" s="88">
        <f t="shared" si="1"/>
        <v>-4.2857142857142858E-2</v>
      </c>
      <c r="P34" s="10"/>
      <c r="Q34" s="2"/>
    </row>
    <row r="35" spans="1:17" ht="15" customHeight="1" x14ac:dyDescent="0.3">
      <c r="A35" s="2"/>
      <c r="B35" s="6"/>
      <c r="C35" s="67"/>
      <c r="D35" s="89" t="s">
        <v>147</v>
      </c>
      <c r="E35" s="90"/>
      <c r="F35" s="62"/>
      <c r="G35" s="63"/>
      <c r="H35" s="91"/>
      <c r="I35" s="92">
        <f t="shared" ref="I35:O35" si="2">IF(I29="","",I33/30)</f>
        <v>0.36666666666666664</v>
      </c>
      <c r="J35" s="93">
        <f t="shared" si="2"/>
        <v>0.56666666666666665</v>
      </c>
      <c r="K35" s="93">
        <f t="shared" si="2"/>
        <v>0.13333333333333333</v>
      </c>
      <c r="L35" s="93">
        <f t="shared" si="2"/>
        <v>-0.16666666666666666</v>
      </c>
      <c r="M35" s="93">
        <f t="shared" si="2"/>
        <v>-0.13333333333333333</v>
      </c>
      <c r="N35" s="93">
        <f t="shared" si="2"/>
        <v>-0.5</v>
      </c>
      <c r="O35" s="93">
        <f t="shared" si="2"/>
        <v>-0.3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owkBq9UyyqN9EefkZzmXBbeX1kYOkUMixur+yBlyzwHEyMD+p2XupFmFTben0v+yQTKp9HDWHWr5r42fGTlB/Q==" saltValue="UwMJ/AGqL6aWrG7dAmOw6g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7" priority="5">
      <formula>LEN(TRIM(I34))=0</formula>
    </cfRule>
    <cfRule type="cellIs" dxfId="6" priority="6" stopIfTrue="1" operator="lessThan">
      <formula>0</formula>
    </cfRule>
    <cfRule type="cellIs" dxfId="5" priority="7" stopIfTrue="1" operator="between">
      <formula>0</formula>
      <formula>0.05</formula>
    </cfRule>
    <cfRule type="cellIs" dxfId="4" priority="8" stopIfTrue="1" operator="greaterThan">
      <formula>0.05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EF61-2B64-450F-A6C0-CB723E47EB3D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152</v>
      </c>
      <c r="D5" s="8" t="s">
        <v>153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4141</v>
      </c>
      <c r="D8" s="27" t="s">
        <v>154</v>
      </c>
      <c r="E8" s="28">
        <v>285</v>
      </c>
      <c r="F8" s="29">
        <v>245</v>
      </c>
      <c r="G8" s="30">
        <v>219</v>
      </c>
      <c r="H8" s="30">
        <v>252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idden="1" x14ac:dyDescent="0.3">
      <c r="A9" s="2"/>
      <c r="B9" s="6"/>
      <c r="C9" s="33"/>
      <c r="D9" s="34"/>
      <c r="E9" s="35"/>
      <c r="F9" s="36"/>
      <c r="G9" s="37"/>
      <c r="H9" s="37"/>
      <c r="I9" s="38"/>
      <c r="J9" s="39"/>
      <c r="K9" s="39"/>
      <c r="L9" s="39"/>
      <c r="M9" s="39"/>
      <c r="N9" s="39"/>
      <c r="O9" s="39"/>
      <c r="P9" s="10"/>
      <c r="Q9" s="2"/>
    </row>
    <row r="10" spans="1:17" hidden="1" x14ac:dyDescent="0.3">
      <c r="A10" s="2"/>
      <c r="B10" s="6"/>
      <c r="C10" s="33"/>
      <c r="D10" s="34"/>
      <c r="E10" s="35"/>
      <c r="F10" s="36"/>
      <c r="G10" s="37"/>
      <c r="H10" s="37"/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155</v>
      </c>
      <c r="E29" s="54"/>
      <c r="F29" s="55">
        <f>SUM(F8:F27)</f>
        <v>245</v>
      </c>
      <c r="G29" s="56">
        <f>SUM(G8:G27)</f>
        <v>219</v>
      </c>
      <c r="H29" s="57">
        <f>SUM(H8:H27)</f>
        <v>252</v>
      </c>
      <c r="I29" s="58">
        <v>260</v>
      </c>
      <c r="J29" s="59">
        <v>241</v>
      </c>
      <c r="K29" s="59">
        <v>272</v>
      </c>
      <c r="L29" s="59">
        <v>248</v>
      </c>
      <c r="M29" s="59">
        <v>241</v>
      </c>
      <c r="N29" s="59">
        <v>234</v>
      </c>
      <c r="O29" s="59">
        <v>247</v>
      </c>
      <c r="P29" s="10"/>
      <c r="Q29" s="2"/>
    </row>
    <row r="30" spans="1:17" hidden="1" x14ac:dyDescent="0.3">
      <c r="A30" s="2"/>
      <c r="B30" s="6"/>
      <c r="C30" s="25"/>
      <c r="D30" s="60" t="s">
        <v>156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157</v>
      </c>
      <c r="E32" s="72">
        <f>SUM(E8:E27)</f>
        <v>285</v>
      </c>
      <c r="F32" s="73"/>
      <c r="G32" s="74"/>
      <c r="H32" s="75"/>
      <c r="I32" s="58">
        <v>285</v>
      </c>
      <c r="J32" s="59">
        <v>210</v>
      </c>
      <c r="K32" s="59">
        <v>210</v>
      </c>
      <c r="L32" s="59">
        <v>210</v>
      </c>
      <c r="M32" s="59">
        <v>210</v>
      </c>
      <c r="N32" s="59">
        <v>210</v>
      </c>
      <c r="O32" s="59">
        <v>210</v>
      </c>
      <c r="P32" s="10"/>
      <c r="Q32" s="2"/>
    </row>
    <row r="33" spans="1:17" ht="15" customHeight="1" x14ac:dyDescent="0.3">
      <c r="A33" s="2"/>
      <c r="B33" s="6"/>
      <c r="C33" s="67"/>
      <c r="D33" s="76" t="s">
        <v>158</v>
      </c>
      <c r="E33" s="77"/>
      <c r="F33" s="78"/>
      <c r="G33" s="79"/>
      <c r="H33" s="80"/>
      <c r="I33" s="81">
        <f t="shared" ref="I33:O33" si="0">IF(I29="","",I32-I29)</f>
        <v>25</v>
      </c>
      <c r="J33" s="82">
        <f t="shared" si="0"/>
        <v>-31</v>
      </c>
      <c r="K33" s="82">
        <f t="shared" si="0"/>
        <v>-62</v>
      </c>
      <c r="L33" s="82">
        <f t="shared" si="0"/>
        <v>-38</v>
      </c>
      <c r="M33" s="82">
        <f t="shared" si="0"/>
        <v>-31</v>
      </c>
      <c r="N33" s="82">
        <f t="shared" si="0"/>
        <v>-24</v>
      </c>
      <c r="O33" s="82">
        <f t="shared" si="0"/>
        <v>-37</v>
      </c>
      <c r="P33" s="10"/>
      <c r="Q33" s="2"/>
    </row>
    <row r="34" spans="1:17" ht="15" customHeight="1" x14ac:dyDescent="0.3">
      <c r="A34" s="2"/>
      <c r="B34" s="6"/>
      <c r="C34" s="67"/>
      <c r="D34" s="76" t="s">
        <v>159</v>
      </c>
      <c r="E34" s="83"/>
      <c r="F34" s="84"/>
      <c r="G34" s="85"/>
      <c r="H34" s="86"/>
      <c r="I34" s="87">
        <f>IF(I32="","",I33/I32)</f>
        <v>8.771929824561403E-2</v>
      </c>
      <c r="J34" s="88">
        <f t="shared" ref="J34:O34" si="1">IF(J32="","",J33/J32)</f>
        <v>-0.14761904761904762</v>
      </c>
      <c r="K34" s="88">
        <f t="shared" si="1"/>
        <v>-0.29523809523809524</v>
      </c>
      <c r="L34" s="88">
        <f t="shared" si="1"/>
        <v>-0.18095238095238095</v>
      </c>
      <c r="M34" s="88">
        <f t="shared" si="1"/>
        <v>-0.14761904761904762</v>
      </c>
      <c r="N34" s="88">
        <f t="shared" si="1"/>
        <v>-0.11428571428571428</v>
      </c>
      <c r="O34" s="88">
        <f t="shared" si="1"/>
        <v>-0.1761904761904762</v>
      </c>
      <c r="P34" s="10"/>
      <c r="Q34" s="2"/>
    </row>
    <row r="35" spans="1:17" ht="15" customHeight="1" x14ac:dyDescent="0.3">
      <c r="A35" s="2"/>
      <c r="B35" s="6"/>
      <c r="C35" s="67"/>
      <c r="D35" s="89" t="s">
        <v>160</v>
      </c>
      <c r="E35" s="90"/>
      <c r="F35" s="62"/>
      <c r="G35" s="63"/>
      <c r="H35" s="91"/>
      <c r="I35" s="92">
        <f t="shared" ref="I35:O35" si="2">IF(I29="","",I33/30)</f>
        <v>0.83333333333333337</v>
      </c>
      <c r="J35" s="93">
        <f t="shared" si="2"/>
        <v>-1.0333333333333334</v>
      </c>
      <c r="K35" s="93">
        <f t="shared" si="2"/>
        <v>-2.0666666666666669</v>
      </c>
      <c r="L35" s="93">
        <f t="shared" si="2"/>
        <v>-1.2666666666666666</v>
      </c>
      <c r="M35" s="93">
        <f t="shared" si="2"/>
        <v>-1.0333333333333334</v>
      </c>
      <c r="N35" s="93">
        <f t="shared" si="2"/>
        <v>-0.8</v>
      </c>
      <c r="O35" s="93">
        <f t="shared" si="2"/>
        <v>-1.2333333333333334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cXc17OoUYeC4Ql83hTy6lWlcP7PeI0Ihr4f4mH5pWEdBu70yB3GjO45VnxhQQz6wGT2sBqOYL2dWZbuLIhImzQ==" saltValue="n0h2haW0Zr04J0ss7+jm2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3" priority="5">
      <formula>LEN(TRIM(I34))=0</formula>
    </cfRule>
    <cfRule type="cellIs" dxfId="2" priority="6" stopIfTrue="1" operator="lessThan">
      <formula>0</formula>
    </cfRule>
    <cfRule type="cellIs" dxfId="1" priority="7" stopIfTrue="1" operator="between">
      <formula>0</formula>
      <formula>0.05</formula>
    </cfRule>
    <cfRule type="cellIs" dxfId="0" priority="8" stopIfTrue="1" operator="greater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EC09-8973-4EA5-98C3-CAA8315D2126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29</v>
      </c>
      <c r="D5" s="8" t="s">
        <v>30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4000</v>
      </c>
      <c r="D8" s="27" t="s">
        <v>31</v>
      </c>
      <c r="E8" s="28">
        <v>210</v>
      </c>
      <c r="F8" s="29">
        <v>211</v>
      </c>
      <c r="G8" s="30">
        <v>207</v>
      </c>
      <c r="H8" s="30">
        <v>212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4008</v>
      </c>
      <c r="D9" s="34" t="s">
        <v>32</v>
      </c>
      <c r="E9" s="35">
        <v>210</v>
      </c>
      <c r="F9" s="36">
        <v>213</v>
      </c>
      <c r="G9" s="37">
        <v>210</v>
      </c>
      <c r="H9" s="37">
        <v>209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4009</v>
      </c>
      <c r="D10" s="34" t="s">
        <v>33</v>
      </c>
      <c r="E10" s="35">
        <v>210</v>
      </c>
      <c r="F10" s="36">
        <v>213</v>
      </c>
      <c r="G10" s="37">
        <v>210</v>
      </c>
      <c r="H10" s="37">
        <v>210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637</v>
      </c>
      <c r="G29" s="56">
        <f>SUM(G8:G27)</f>
        <v>627</v>
      </c>
      <c r="H29" s="57">
        <f>SUM(H8:H27)</f>
        <v>631</v>
      </c>
      <c r="I29" s="58">
        <v>642</v>
      </c>
      <c r="J29" s="59">
        <v>649</v>
      </c>
      <c r="K29" s="59">
        <v>645</v>
      </c>
      <c r="L29" s="59">
        <v>669</v>
      </c>
      <c r="M29" s="59">
        <v>609</v>
      </c>
      <c r="N29" s="59">
        <v>634</v>
      </c>
      <c r="O29" s="59">
        <v>571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630</v>
      </c>
      <c r="F32" s="73"/>
      <c r="G32" s="74"/>
      <c r="H32" s="75"/>
      <c r="I32" s="58">
        <v>630</v>
      </c>
      <c r="J32" s="59">
        <v>630</v>
      </c>
      <c r="K32" s="59">
        <v>630</v>
      </c>
      <c r="L32" s="59">
        <v>630</v>
      </c>
      <c r="M32" s="59">
        <v>630</v>
      </c>
      <c r="N32" s="59">
        <v>630</v>
      </c>
      <c r="O32" s="59">
        <v>630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-12</v>
      </c>
      <c r="J33" s="82">
        <f t="shared" si="0"/>
        <v>-19</v>
      </c>
      <c r="K33" s="82">
        <f t="shared" si="0"/>
        <v>-15</v>
      </c>
      <c r="L33" s="82">
        <f t="shared" si="0"/>
        <v>-39</v>
      </c>
      <c r="M33" s="82">
        <f t="shared" si="0"/>
        <v>21</v>
      </c>
      <c r="N33" s="82">
        <f t="shared" si="0"/>
        <v>-4</v>
      </c>
      <c r="O33" s="82">
        <f t="shared" si="0"/>
        <v>59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-1.9047619047619049E-2</v>
      </c>
      <c r="J34" s="88">
        <f t="shared" ref="J34:O34" si="1">IF(J32="","",J33/J32)</f>
        <v>-3.0158730158730159E-2</v>
      </c>
      <c r="K34" s="88">
        <f t="shared" si="1"/>
        <v>-2.3809523809523808E-2</v>
      </c>
      <c r="L34" s="88">
        <f t="shared" si="1"/>
        <v>-6.1904761904761907E-2</v>
      </c>
      <c r="M34" s="88">
        <f t="shared" si="1"/>
        <v>3.3333333333333333E-2</v>
      </c>
      <c r="N34" s="88">
        <f t="shared" si="1"/>
        <v>-6.3492063492063492E-3</v>
      </c>
      <c r="O34" s="88">
        <f t="shared" si="1"/>
        <v>9.3650793650793651E-2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-0.4</v>
      </c>
      <c r="J35" s="93">
        <f t="shared" si="2"/>
        <v>-0.6333333333333333</v>
      </c>
      <c r="K35" s="93">
        <f t="shared" si="2"/>
        <v>-0.5</v>
      </c>
      <c r="L35" s="93">
        <f t="shared" si="2"/>
        <v>-1.3</v>
      </c>
      <c r="M35" s="93">
        <f t="shared" si="2"/>
        <v>0.7</v>
      </c>
      <c r="N35" s="93">
        <f t="shared" si="2"/>
        <v>-0.13333333333333333</v>
      </c>
      <c r="O35" s="93">
        <f t="shared" si="2"/>
        <v>1.9666666666666666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NyrcO1dtKzpJ797x7B/K6FcDHRuwUoLGG4Be0tDUwiEw6uFchCr8KpXF0VD69CIKCXYPdd1lyzDaDJZVDid7Ag==" saltValue="5x/CRYVFc0fxXQ0wKWxquQ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83" priority="5">
      <formula>LEN(TRIM(I34))=0</formula>
    </cfRule>
    <cfRule type="cellIs" dxfId="82" priority="6" stopIfTrue="1" operator="lessThan">
      <formula>0</formula>
    </cfRule>
    <cfRule type="cellIs" dxfId="81" priority="7" stopIfTrue="1" operator="between">
      <formula>0</formula>
      <formula>0.05</formula>
    </cfRule>
    <cfRule type="cellIs" dxfId="80" priority="8" stopIfTrue="1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269C-90E8-421B-8B23-9B5033F40FF1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34</v>
      </c>
      <c r="D5" s="8" t="s">
        <v>35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4017</v>
      </c>
      <c r="D8" s="27" t="s">
        <v>36</v>
      </c>
      <c r="E8" s="28">
        <v>180</v>
      </c>
      <c r="F8" s="29">
        <v>177</v>
      </c>
      <c r="G8" s="30">
        <v>179</v>
      </c>
      <c r="H8" s="30">
        <v>178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4026</v>
      </c>
      <c r="D9" s="34" t="s">
        <v>37</v>
      </c>
      <c r="E9" s="35">
        <v>196</v>
      </c>
      <c r="F9" s="36">
        <v>136</v>
      </c>
      <c r="G9" s="37">
        <v>105</v>
      </c>
      <c r="H9" s="37">
        <v>168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4066</v>
      </c>
      <c r="D10" s="34" t="s">
        <v>38</v>
      </c>
      <c r="E10" s="35">
        <v>270</v>
      </c>
      <c r="F10" s="36">
        <v>223</v>
      </c>
      <c r="G10" s="37">
        <v>195</v>
      </c>
      <c r="H10" s="37">
        <v>258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4104</v>
      </c>
      <c r="D11" s="34" t="s">
        <v>39</v>
      </c>
      <c r="E11" s="35">
        <v>240</v>
      </c>
      <c r="F11" s="36">
        <v>240</v>
      </c>
      <c r="G11" s="37">
        <v>241</v>
      </c>
      <c r="H11" s="37">
        <v>240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4116</v>
      </c>
      <c r="D12" s="34" t="s">
        <v>40</v>
      </c>
      <c r="E12" s="35">
        <v>240</v>
      </c>
      <c r="F12" s="36">
        <v>240</v>
      </c>
      <c r="G12" s="37">
        <v>240</v>
      </c>
      <c r="H12" s="37">
        <v>240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t="14.4" customHeight="1" x14ac:dyDescent="0.3">
      <c r="A13" s="2"/>
      <c r="B13" s="6"/>
      <c r="C13" s="33">
        <v>5413</v>
      </c>
      <c r="D13" s="34" t="s">
        <v>41</v>
      </c>
      <c r="E13" s="35">
        <v>240</v>
      </c>
      <c r="F13" s="36">
        <v>240</v>
      </c>
      <c r="G13" s="37">
        <v>242</v>
      </c>
      <c r="H13" s="37">
        <v>240</v>
      </c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1256</v>
      </c>
      <c r="G29" s="56">
        <f>SUM(G8:G27)</f>
        <v>1202</v>
      </c>
      <c r="H29" s="57">
        <f>SUM(H8:H27)</f>
        <v>1324</v>
      </c>
      <c r="I29" s="58">
        <v>1320</v>
      </c>
      <c r="J29" s="59">
        <v>1371</v>
      </c>
      <c r="K29" s="59">
        <v>1308</v>
      </c>
      <c r="L29" s="59">
        <v>1265</v>
      </c>
      <c r="M29" s="59">
        <v>1274</v>
      </c>
      <c r="N29" s="59">
        <v>1273</v>
      </c>
      <c r="O29" s="59">
        <v>1220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1366</v>
      </c>
      <c r="F32" s="73"/>
      <c r="G32" s="74"/>
      <c r="H32" s="75"/>
      <c r="I32" s="58">
        <v>1366</v>
      </c>
      <c r="J32" s="59">
        <v>1366</v>
      </c>
      <c r="K32" s="59">
        <v>1366</v>
      </c>
      <c r="L32" s="59">
        <v>1366</v>
      </c>
      <c r="M32" s="59">
        <v>1366</v>
      </c>
      <c r="N32" s="59">
        <v>1366</v>
      </c>
      <c r="O32" s="59">
        <v>1366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46</v>
      </c>
      <c r="J33" s="82">
        <f t="shared" si="0"/>
        <v>-5</v>
      </c>
      <c r="K33" s="82">
        <f t="shared" si="0"/>
        <v>58</v>
      </c>
      <c r="L33" s="82">
        <f t="shared" si="0"/>
        <v>101</v>
      </c>
      <c r="M33" s="82">
        <f t="shared" si="0"/>
        <v>92</v>
      </c>
      <c r="N33" s="82">
        <f t="shared" si="0"/>
        <v>93</v>
      </c>
      <c r="O33" s="82">
        <f t="shared" si="0"/>
        <v>146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3.3674963396778917E-2</v>
      </c>
      <c r="J34" s="88">
        <f t="shared" ref="J34:O34" si="1">IF(J32="","",J33/J32)</f>
        <v>-3.6603221083455345E-3</v>
      </c>
      <c r="K34" s="88">
        <f t="shared" si="1"/>
        <v>4.24597364568082E-2</v>
      </c>
      <c r="L34" s="88">
        <f t="shared" si="1"/>
        <v>7.3938506588579797E-2</v>
      </c>
      <c r="M34" s="88">
        <f t="shared" si="1"/>
        <v>6.7349926793557835E-2</v>
      </c>
      <c r="N34" s="88">
        <f t="shared" si="1"/>
        <v>6.8081991215226942E-2</v>
      </c>
      <c r="O34" s="88">
        <f t="shared" si="1"/>
        <v>0.10688140556368961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1.5333333333333334</v>
      </c>
      <c r="J35" s="93">
        <f t="shared" si="2"/>
        <v>-0.16666666666666666</v>
      </c>
      <c r="K35" s="93">
        <f t="shared" si="2"/>
        <v>1.9333333333333333</v>
      </c>
      <c r="L35" s="93">
        <f t="shared" si="2"/>
        <v>3.3666666666666667</v>
      </c>
      <c r="M35" s="93">
        <f t="shared" si="2"/>
        <v>3.0666666666666669</v>
      </c>
      <c r="N35" s="93">
        <f t="shared" si="2"/>
        <v>3.1</v>
      </c>
      <c r="O35" s="93">
        <f t="shared" si="2"/>
        <v>4.8666666666666663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3YGEe+Sig+W1X7MqcDeLY2fsFOQmwY0pd4qNEhGmE6tg1WkoXdf07bu37nwe0HAXsB81/d5qxGV05BGXRMJpCw==" saltValue="1Ff6shEiMHOg9zXQhLlrG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79" priority="5">
      <formula>LEN(TRIM(I34))=0</formula>
    </cfRule>
    <cfRule type="cellIs" dxfId="78" priority="6" stopIfTrue="1" operator="lessThan">
      <formula>0</formula>
    </cfRule>
    <cfRule type="cellIs" dxfId="77" priority="7" stopIfTrue="1" operator="between">
      <formula>0</formula>
      <formula>0.05</formula>
    </cfRule>
    <cfRule type="cellIs" dxfId="76" priority="8" stopIfTrue="1" operator="greater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7512-A379-414B-A656-0A1BA22B3256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42</v>
      </c>
      <c r="D5" s="8" t="s">
        <v>43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4037</v>
      </c>
      <c r="D8" s="27" t="s">
        <v>44</v>
      </c>
      <c r="E8" s="28">
        <v>120</v>
      </c>
      <c r="F8" s="29">
        <v>0</v>
      </c>
      <c r="G8" s="30">
        <v>0</v>
      </c>
      <c r="H8" s="30">
        <v>0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4200</v>
      </c>
      <c r="D9" s="34" t="s">
        <v>45</v>
      </c>
      <c r="E9" s="35">
        <v>240</v>
      </c>
      <c r="F9" s="36">
        <v>227</v>
      </c>
      <c r="G9" s="37">
        <v>236</v>
      </c>
      <c r="H9" s="37">
        <v>270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5405</v>
      </c>
      <c r="D10" s="34" t="s">
        <v>46</v>
      </c>
      <c r="E10" s="35">
        <v>180</v>
      </c>
      <c r="F10" s="36">
        <v>168</v>
      </c>
      <c r="G10" s="37">
        <v>169</v>
      </c>
      <c r="H10" s="37">
        <v>168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5416</v>
      </c>
      <c r="D11" s="34" t="s">
        <v>47</v>
      </c>
      <c r="E11" s="35">
        <v>240</v>
      </c>
      <c r="F11" s="36">
        <v>239</v>
      </c>
      <c r="G11" s="37">
        <v>241</v>
      </c>
      <c r="H11" s="37">
        <v>239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28.8" customHeight="1" x14ac:dyDescent="0.3">
      <c r="A12" s="2"/>
      <c r="B12" s="6"/>
      <c r="C12" s="33">
        <v>5420</v>
      </c>
      <c r="D12" s="34" t="s">
        <v>48</v>
      </c>
      <c r="E12" s="35">
        <v>186</v>
      </c>
      <c r="F12" s="36">
        <v>180</v>
      </c>
      <c r="G12" s="37">
        <v>182</v>
      </c>
      <c r="H12" s="37">
        <v>193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t="14.4" customHeight="1" x14ac:dyDescent="0.3">
      <c r="A13" s="2"/>
      <c r="B13" s="6"/>
      <c r="C13" s="33">
        <v>5422</v>
      </c>
      <c r="D13" s="34" t="s">
        <v>49</v>
      </c>
      <c r="E13" s="35">
        <v>186</v>
      </c>
      <c r="F13" s="36">
        <v>185</v>
      </c>
      <c r="G13" s="37">
        <v>186</v>
      </c>
      <c r="H13" s="37">
        <v>211</v>
      </c>
      <c r="I13" s="38"/>
      <c r="J13" s="39"/>
      <c r="K13" s="39"/>
      <c r="L13" s="39"/>
      <c r="M13" s="39"/>
      <c r="N13" s="39"/>
      <c r="O13" s="39"/>
      <c r="P13" s="10"/>
      <c r="Q13" s="2"/>
    </row>
    <row r="14" spans="1:17" ht="14.4" customHeight="1" x14ac:dyDescent="0.3">
      <c r="A14" s="2"/>
      <c r="B14" s="6"/>
      <c r="C14" s="33">
        <v>5427</v>
      </c>
      <c r="D14" s="34" t="s">
        <v>50</v>
      </c>
      <c r="E14" s="35">
        <v>145</v>
      </c>
      <c r="F14" s="36">
        <v>120</v>
      </c>
      <c r="G14" s="37">
        <v>129</v>
      </c>
      <c r="H14" s="37">
        <v>156</v>
      </c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1119</v>
      </c>
      <c r="G29" s="56">
        <f>SUM(G8:G27)</f>
        <v>1143</v>
      </c>
      <c r="H29" s="57">
        <f>SUM(H8:H27)</f>
        <v>1237</v>
      </c>
      <c r="I29" s="58">
        <v>1236</v>
      </c>
      <c r="J29" s="59">
        <v>1280</v>
      </c>
      <c r="K29" s="59">
        <v>1248</v>
      </c>
      <c r="L29" s="59">
        <v>1287</v>
      </c>
      <c r="M29" s="59">
        <v>1258</v>
      </c>
      <c r="N29" s="59">
        <v>1354</v>
      </c>
      <c r="O29" s="59">
        <v>1355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1297</v>
      </c>
      <c r="F32" s="73"/>
      <c r="G32" s="74"/>
      <c r="H32" s="75"/>
      <c r="I32" s="58">
        <v>1297</v>
      </c>
      <c r="J32" s="59">
        <v>1329</v>
      </c>
      <c r="K32" s="59">
        <v>1329</v>
      </c>
      <c r="L32" s="59">
        <v>1329</v>
      </c>
      <c r="M32" s="59">
        <v>1329</v>
      </c>
      <c r="N32" s="59">
        <v>1329</v>
      </c>
      <c r="O32" s="59">
        <v>1329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61</v>
      </c>
      <c r="J33" s="82">
        <f t="shared" si="0"/>
        <v>49</v>
      </c>
      <c r="K33" s="82">
        <f t="shared" si="0"/>
        <v>81</v>
      </c>
      <c r="L33" s="82">
        <f t="shared" si="0"/>
        <v>42</v>
      </c>
      <c r="M33" s="82">
        <f t="shared" si="0"/>
        <v>71</v>
      </c>
      <c r="N33" s="82">
        <f t="shared" si="0"/>
        <v>-25</v>
      </c>
      <c r="O33" s="82">
        <f t="shared" si="0"/>
        <v>-26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4.7031611410948346E-2</v>
      </c>
      <c r="J34" s="88">
        <f t="shared" ref="J34:O34" si="1">IF(J32="","",J33/J32)</f>
        <v>3.6869826937547028E-2</v>
      </c>
      <c r="K34" s="88">
        <f t="shared" si="1"/>
        <v>6.0948081264108354E-2</v>
      </c>
      <c r="L34" s="88">
        <f t="shared" si="1"/>
        <v>3.160270880361174E-2</v>
      </c>
      <c r="M34" s="88">
        <f t="shared" si="1"/>
        <v>5.3423626787057941E-2</v>
      </c>
      <c r="N34" s="88">
        <f t="shared" si="1"/>
        <v>-1.8811136192626036E-2</v>
      </c>
      <c r="O34" s="88">
        <f t="shared" si="1"/>
        <v>-1.9563581640331076E-2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2.0333333333333332</v>
      </c>
      <c r="J35" s="93">
        <f t="shared" si="2"/>
        <v>1.6333333333333333</v>
      </c>
      <c r="K35" s="93">
        <f t="shared" si="2"/>
        <v>2.7</v>
      </c>
      <c r="L35" s="93">
        <f t="shared" si="2"/>
        <v>1.4</v>
      </c>
      <c r="M35" s="93">
        <f t="shared" si="2"/>
        <v>2.3666666666666667</v>
      </c>
      <c r="N35" s="93">
        <f t="shared" si="2"/>
        <v>-0.83333333333333337</v>
      </c>
      <c r="O35" s="93">
        <f t="shared" si="2"/>
        <v>-0.8666666666666667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ZW5kWtpdJNxHwjXNCB+berTkuG7Gy2YbJixz0WP+wvf062T387CYH5Q0nPYDq00ks84XEmUI/dEbkylng8fvrw==" saltValue="UrLzcqK3nuTi7m/3j3DsOA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75" priority="5">
      <formula>LEN(TRIM(I34))=0</formula>
    </cfRule>
    <cfRule type="cellIs" dxfId="74" priority="6" stopIfTrue="1" operator="lessThan">
      <formula>0</formula>
    </cfRule>
    <cfRule type="cellIs" dxfId="73" priority="7" stopIfTrue="1" operator="between">
      <formula>0</formula>
      <formula>0.05</formula>
    </cfRule>
    <cfRule type="cellIs" dxfId="72" priority="8" stopIfTrue="1" operator="greater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96EF-4120-47B3-8B3E-8F50DBD0A877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51</v>
      </c>
      <c r="D5" s="8" t="s">
        <v>52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4006</v>
      </c>
      <c r="D8" s="27" t="s">
        <v>53</v>
      </c>
      <c r="E8" s="28">
        <v>180</v>
      </c>
      <c r="F8" s="29">
        <v>180</v>
      </c>
      <c r="G8" s="30">
        <v>176</v>
      </c>
      <c r="H8" s="30">
        <v>175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4013</v>
      </c>
      <c r="D9" s="34" t="s">
        <v>54</v>
      </c>
      <c r="E9" s="35">
        <v>180</v>
      </c>
      <c r="F9" s="36">
        <v>180</v>
      </c>
      <c r="G9" s="37">
        <v>180</v>
      </c>
      <c r="H9" s="37">
        <v>180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4067</v>
      </c>
      <c r="D10" s="34" t="s">
        <v>55</v>
      </c>
      <c r="E10" s="35">
        <v>180</v>
      </c>
      <c r="F10" s="36">
        <v>180</v>
      </c>
      <c r="G10" s="37">
        <v>181</v>
      </c>
      <c r="H10" s="37">
        <v>181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4117</v>
      </c>
      <c r="D11" s="34" t="s">
        <v>56</v>
      </c>
      <c r="E11" s="35">
        <v>120</v>
      </c>
      <c r="F11" s="36">
        <v>96</v>
      </c>
      <c r="G11" s="37">
        <v>75</v>
      </c>
      <c r="H11" s="37">
        <v>78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t="14.4" customHeight="1" x14ac:dyDescent="0.3">
      <c r="A12" s="2"/>
      <c r="B12" s="6"/>
      <c r="C12" s="33">
        <v>4498</v>
      </c>
      <c r="D12" s="34" t="s">
        <v>57</v>
      </c>
      <c r="E12" s="35">
        <v>252</v>
      </c>
      <c r="F12" s="36">
        <v>221</v>
      </c>
      <c r="G12" s="37">
        <v>216</v>
      </c>
      <c r="H12" s="37">
        <v>273</v>
      </c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857</v>
      </c>
      <c r="G29" s="56">
        <f>SUM(G8:G27)</f>
        <v>828</v>
      </c>
      <c r="H29" s="57">
        <f>SUM(H8:H27)</f>
        <v>887</v>
      </c>
      <c r="I29" s="58">
        <v>910</v>
      </c>
      <c r="J29" s="59">
        <v>884</v>
      </c>
      <c r="K29" s="59">
        <v>851</v>
      </c>
      <c r="L29" s="59">
        <v>793</v>
      </c>
      <c r="M29" s="59">
        <v>881</v>
      </c>
      <c r="N29" s="59">
        <v>828</v>
      </c>
      <c r="O29" s="59">
        <v>894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912</v>
      </c>
      <c r="F32" s="73"/>
      <c r="G32" s="74"/>
      <c r="H32" s="75"/>
      <c r="I32" s="58">
        <v>912</v>
      </c>
      <c r="J32" s="59">
        <v>870</v>
      </c>
      <c r="K32" s="59">
        <v>870</v>
      </c>
      <c r="L32" s="59">
        <v>870</v>
      </c>
      <c r="M32" s="59">
        <v>870</v>
      </c>
      <c r="N32" s="59">
        <v>870</v>
      </c>
      <c r="O32" s="59">
        <v>870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2</v>
      </c>
      <c r="J33" s="82">
        <f t="shared" si="0"/>
        <v>-14</v>
      </c>
      <c r="K33" s="82">
        <f t="shared" si="0"/>
        <v>19</v>
      </c>
      <c r="L33" s="82">
        <f t="shared" si="0"/>
        <v>77</v>
      </c>
      <c r="M33" s="82">
        <f t="shared" si="0"/>
        <v>-11</v>
      </c>
      <c r="N33" s="82">
        <f t="shared" si="0"/>
        <v>42</v>
      </c>
      <c r="O33" s="82">
        <f t="shared" si="0"/>
        <v>-24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2.1929824561403508E-3</v>
      </c>
      <c r="J34" s="88">
        <f t="shared" ref="J34:O34" si="1">IF(J32="","",J33/J32)</f>
        <v>-1.6091954022988506E-2</v>
      </c>
      <c r="K34" s="88">
        <f t="shared" si="1"/>
        <v>2.1839080459770115E-2</v>
      </c>
      <c r="L34" s="88">
        <f t="shared" si="1"/>
        <v>8.8505747126436787E-2</v>
      </c>
      <c r="M34" s="88">
        <f t="shared" si="1"/>
        <v>-1.264367816091954E-2</v>
      </c>
      <c r="N34" s="88">
        <f t="shared" si="1"/>
        <v>4.8275862068965517E-2</v>
      </c>
      <c r="O34" s="88">
        <f t="shared" si="1"/>
        <v>-2.7586206896551724E-2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6.6666666666666666E-2</v>
      </c>
      <c r="J35" s="93">
        <f t="shared" si="2"/>
        <v>-0.46666666666666667</v>
      </c>
      <c r="K35" s="93">
        <f t="shared" si="2"/>
        <v>0.6333333333333333</v>
      </c>
      <c r="L35" s="93">
        <f t="shared" si="2"/>
        <v>2.5666666666666669</v>
      </c>
      <c r="M35" s="93">
        <f t="shared" si="2"/>
        <v>-0.36666666666666664</v>
      </c>
      <c r="N35" s="93">
        <f t="shared" si="2"/>
        <v>1.4</v>
      </c>
      <c r="O35" s="93">
        <f t="shared" si="2"/>
        <v>-0.8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jPd5ITDLhFpx2nrmG/Xa5eNvONV9hMZR9spNsqVoKsKFn8v1zzT3FljSKcJQpRh4AjjUMKv/KiRXpmdeikt/Zw==" saltValue="rdTfStEBeeCzrsZdO6b4nQ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71" priority="5">
      <formula>LEN(TRIM(I34))=0</formula>
    </cfRule>
    <cfRule type="cellIs" dxfId="70" priority="6" stopIfTrue="1" operator="lessThan">
      <formula>0</formula>
    </cfRule>
    <cfRule type="cellIs" dxfId="69" priority="7" stopIfTrue="1" operator="between">
      <formula>0</formula>
      <formula>0.05</formula>
    </cfRule>
    <cfRule type="cellIs" dxfId="68" priority="8" stopIfTrue="1" operator="greater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2AE5-0250-4548-95A4-25A9E6AEBA88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58</v>
      </c>
      <c r="D5" s="8" t="s">
        <v>59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4024</v>
      </c>
      <c r="D8" s="27" t="s">
        <v>60</v>
      </c>
      <c r="E8" s="28">
        <v>150</v>
      </c>
      <c r="F8" s="29">
        <v>125</v>
      </c>
      <c r="G8" s="30">
        <v>117</v>
      </c>
      <c r="H8" s="30">
        <v>146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4101</v>
      </c>
      <c r="D9" s="34" t="s">
        <v>61</v>
      </c>
      <c r="E9" s="35">
        <v>240</v>
      </c>
      <c r="F9" s="36">
        <v>216</v>
      </c>
      <c r="G9" s="37">
        <v>216</v>
      </c>
      <c r="H9" s="37">
        <v>216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5426</v>
      </c>
      <c r="D10" s="34" t="s">
        <v>62</v>
      </c>
      <c r="E10" s="35">
        <v>225</v>
      </c>
      <c r="F10" s="36">
        <v>236</v>
      </c>
      <c r="G10" s="37">
        <v>230</v>
      </c>
      <c r="H10" s="37">
        <v>184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idden="1" x14ac:dyDescent="0.3">
      <c r="A11" s="2"/>
      <c r="B11" s="6"/>
      <c r="C11" s="33"/>
      <c r="D11" s="34"/>
      <c r="E11" s="35"/>
      <c r="F11" s="36"/>
      <c r="G11" s="37"/>
      <c r="H11" s="37"/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577</v>
      </c>
      <c r="G29" s="56">
        <f>SUM(G8:G27)</f>
        <v>563</v>
      </c>
      <c r="H29" s="57">
        <f>SUM(H8:H27)</f>
        <v>546</v>
      </c>
      <c r="I29" s="58">
        <v>559</v>
      </c>
      <c r="J29" s="59">
        <v>585</v>
      </c>
      <c r="K29" s="59">
        <v>569</v>
      </c>
      <c r="L29" s="59">
        <v>592</v>
      </c>
      <c r="M29" s="59">
        <v>570</v>
      </c>
      <c r="N29" s="59">
        <v>591</v>
      </c>
      <c r="O29" s="59">
        <v>554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615</v>
      </c>
      <c r="F32" s="73"/>
      <c r="G32" s="74"/>
      <c r="H32" s="75"/>
      <c r="I32" s="58">
        <v>615</v>
      </c>
      <c r="J32" s="59">
        <v>585</v>
      </c>
      <c r="K32" s="59">
        <v>585</v>
      </c>
      <c r="L32" s="59">
        <v>585</v>
      </c>
      <c r="M32" s="59">
        <v>585</v>
      </c>
      <c r="N32" s="59">
        <v>585</v>
      </c>
      <c r="O32" s="59">
        <v>585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56</v>
      </c>
      <c r="J33" s="82">
        <f t="shared" si="0"/>
        <v>0</v>
      </c>
      <c r="K33" s="82">
        <f t="shared" si="0"/>
        <v>16</v>
      </c>
      <c r="L33" s="82">
        <f t="shared" si="0"/>
        <v>-7</v>
      </c>
      <c r="M33" s="82">
        <f t="shared" si="0"/>
        <v>15</v>
      </c>
      <c r="N33" s="82">
        <f t="shared" si="0"/>
        <v>-6</v>
      </c>
      <c r="O33" s="82">
        <f t="shared" si="0"/>
        <v>31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9.1056910569105698E-2</v>
      </c>
      <c r="J34" s="88">
        <f t="shared" ref="J34:O34" si="1">IF(J32="","",J33/J32)</f>
        <v>0</v>
      </c>
      <c r="K34" s="88">
        <f t="shared" si="1"/>
        <v>2.735042735042735E-2</v>
      </c>
      <c r="L34" s="88">
        <f t="shared" si="1"/>
        <v>-1.1965811965811967E-2</v>
      </c>
      <c r="M34" s="88">
        <f t="shared" si="1"/>
        <v>2.564102564102564E-2</v>
      </c>
      <c r="N34" s="88">
        <f t="shared" si="1"/>
        <v>-1.0256410256410256E-2</v>
      </c>
      <c r="O34" s="88">
        <f t="shared" si="1"/>
        <v>5.2991452991452991E-2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1.8666666666666667</v>
      </c>
      <c r="J35" s="93">
        <f t="shared" si="2"/>
        <v>0</v>
      </c>
      <c r="K35" s="93">
        <f t="shared" si="2"/>
        <v>0.53333333333333333</v>
      </c>
      <c r="L35" s="93">
        <f t="shared" si="2"/>
        <v>-0.23333333333333334</v>
      </c>
      <c r="M35" s="93">
        <f t="shared" si="2"/>
        <v>0.5</v>
      </c>
      <c r="N35" s="93">
        <f t="shared" si="2"/>
        <v>-0.2</v>
      </c>
      <c r="O35" s="93">
        <f t="shared" si="2"/>
        <v>1.0333333333333334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V4ACvRp7jYqXZj7t4QEvTQab/1zuWujyDYRNjo9my/QFF84xYqZp59MHQPCMLUk7S40A3c219LDeAMeyVMhQcw==" saltValue="mTZixzIJ1ZVILqXmRJtFYg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67" priority="5">
      <formula>LEN(TRIM(I34))=0</formula>
    </cfRule>
    <cfRule type="cellIs" dxfId="66" priority="6" stopIfTrue="1" operator="lessThan">
      <formula>0</formula>
    </cfRule>
    <cfRule type="cellIs" dxfId="65" priority="7" stopIfTrue="1" operator="between">
      <formula>0</formula>
      <formula>0.05</formula>
    </cfRule>
    <cfRule type="cellIs" dxfId="64" priority="8" stopIfTrue="1" operator="greater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C1A0-941B-4B01-842E-6CD2B71FE36F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63</v>
      </c>
      <c r="D5" s="8" t="s">
        <v>64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4022</v>
      </c>
      <c r="D8" s="27" t="s">
        <v>65</v>
      </c>
      <c r="E8" s="28">
        <v>182</v>
      </c>
      <c r="F8" s="29">
        <v>134</v>
      </c>
      <c r="G8" s="30">
        <v>112</v>
      </c>
      <c r="H8" s="30">
        <v>140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5415</v>
      </c>
      <c r="D9" s="34" t="s">
        <v>66</v>
      </c>
      <c r="E9" s="35">
        <v>240</v>
      </c>
      <c r="F9" s="36">
        <v>241</v>
      </c>
      <c r="G9" s="37">
        <v>242</v>
      </c>
      <c r="H9" s="37">
        <v>240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5423</v>
      </c>
      <c r="D10" s="34" t="s">
        <v>67</v>
      </c>
      <c r="E10" s="35">
        <v>240</v>
      </c>
      <c r="F10" s="36">
        <v>233</v>
      </c>
      <c r="G10" s="37">
        <v>205</v>
      </c>
      <c r="H10" s="37">
        <v>166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5425</v>
      </c>
      <c r="D11" s="34" t="s">
        <v>68</v>
      </c>
      <c r="E11" s="35">
        <v>120</v>
      </c>
      <c r="F11" s="36">
        <v>120</v>
      </c>
      <c r="G11" s="37">
        <v>123</v>
      </c>
      <c r="H11" s="37">
        <v>127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728</v>
      </c>
      <c r="G29" s="56">
        <f>SUM(G8:G27)</f>
        <v>682</v>
      </c>
      <c r="H29" s="57">
        <f>SUM(H8:H27)</f>
        <v>673</v>
      </c>
      <c r="I29" s="58">
        <v>729</v>
      </c>
      <c r="J29" s="59">
        <v>694</v>
      </c>
      <c r="K29" s="59">
        <v>726</v>
      </c>
      <c r="L29" s="59">
        <v>704</v>
      </c>
      <c r="M29" s="59">
        <v>737</v>
      </c>
      <c r="N29" s="59">
        <v>744</v>
      </c>
      <c r="O29" s="59">
        <v>740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782</v>
      </c>
      <c r="F32" s="73"/>
      <c r="G32" s="74"/>
      <c r="H32" s="75"/>
      <c r="I32" s="58">
        <v>782</v>
      </c>
      <c r="J32" s="59">
        <v>782</v>
      </c>
      <c r="K32" s="59">
        <v>782</v>
      </c>
      <c r="L32" s="59">
        <v>782</v>
      </c>
      <c r="M32" s="59">
        <v>782</v>
      </c>
      <c r="N32" s="59">
        <v>782</v>
      </c>
      <c r="O32" s="59">
        <v>782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53</v>
      </c>
      <c r="J33" s="82">
        <f t="shared" si="0"/>
        <v>88</v>
      </c>
      <c r="K33" s="82">
        <f t="shared" si="0"/>
        <v>56</v>
      </c>
      <c r="L33" s="82">
        <f t="shared" si="0"/>
        <v>78</v>
      </c>
      <c r="M33" s="82">
        <f t="shared" si="0"/>
        <v>45</v>
      </c>
      <c r="N33" s="82">
        <f t="shared" si="0"/>
        <v>38</v>
      </c>
      <c r="O33" s="82">
        <f t="shared" si="0"/>
        <v>42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6.7774936061381075E-2</v>
      </c>
      <c r="J34" s="88">
        <f t="shared" ref="J34:O34" si="1">IF(J32="","",J33/J32)</f>
        <v>0.11253196930946291</v>
      </c>
      <c r="K34" s="88">
        <f t="shared" si="1"/>
        <v>7.1611253196930943E-2</v>
      </c>
      <c r="L34" s="88">
        <f t="shared" si="1"/>
        <v>9.9744245524296671E-2</v>
      </c>
      <c r="M34" s="88">
        <f t="shared" si="1"/>
        <v>5.754475703324808E-2</v>
      </c>
      <c r="N34" s="88">
        <f t="shared" si="1"/>
        <v>4.859335038363171E-2</v>
      </c>
      <c r="O34" s="88">
        <f t="shared" si="1"/>
        <v>5.3708439897698211E-2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1.7666666666666666</v>
      </c>
      <c r="J35" s="93">
        <f t="shared" si="2"/>
        <v>2.9333333333333331</v>
      </c>
      <c r="K35" s="93">
        <f t="shared" si="2"/>
        <v>1.8666666666666667</v>
      </c>
      <c r="L35" s="93">
        <f t="shared" si="2"/>
        <v>2.6</v>
      </c>
      <c r="M35" s="93">
        <f t="shared" si="2"/>
        <v>1.5</v>
      </c>
      <c r="N35" s="93">
        <f t="shared" si="2"/>
        <v>1.2666666666666666</v>
      </c>
      <c r="O35" s="93">
        <f t="shared" si="2"/>
        <v>1.4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TSffiVMxfHL1q1zDQqN8RRFx1TDzr/T4KcjIjLAtrhKGr4XAN5JHvWF3S1OEkp9eViEbQYuNpXjEmhMuanIfxg==" saltValue="qO9v70cLBFn72qPvJAOZYw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63" priority="5">
      <formula>LEN(TRIM(I34))=0</formula>
    </cfRule>
    <cfRule type="cellIs" dxfId="62" priority="6" stopIfTrue="1" operator="lessThan">
      <formula>0</formula>
    </cfRule>
    <cfRule type="cellIs" dxfId="61" priority="7" stopIfTrue="1" operator="between">
      <formula>0</formula>
      <formula>0.05</formula>
    </cfRule>
    <cfRule type="cellIs" dxfId="60" priority="8" stopIfTrue="1" operator="greaterThan">
      <formula>0.05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1321-C9FD-4761-BE27-4AD4556AFC39}">
  <dimension ref="A2:Q38"/>
  <sheetViews>
    <sheetView showGridLines="0" showRowColHeaders="0" zoomScale="85" zoomScaleNormal="85" workbookViewId="0"/>
  </sheetViews>
  <sheetFormatPr defaultRowHeight="14.4" x14ac:dyDescent="0.3"/>
  <cols>
    <col min="1" max="1" width="5.6640625" customWidth="1"/>
    <col min="2" max="2" width="0.88671875" customWidth="1"/>
    <col min="3" max="3" width="9.6640625" customWidth="1"/>
    <col min="4" max="4" width="45.6640625" customWidth="1"/>
    <col min="5" max="5" width="15" customWidth="1"/>
    <col min="6" max="15" width="9.109375" customWidth="1"/>
    <col min="16" max="16" width="0.88671875" customWidth="1"/>
  </cols>
  <sheetData>
    <row r="2" spans="1:17" ht="22.2" x14ac:dyDescent="0.3">
      <c r="B2" s="1" t="s">
        <v>0</v>
      </c>
    </row>
    <row r="3" spans="1:17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4" customHeight="1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2" customHeight="1" x14ac:dyDescent="0.3">
      <c r="A5" s="2"/>
      <c r="B5" s="6"/>
      <c r="C5" s="7" t="s">
        <v>69</v>
      </c>
      <c r="D5" s="8" t="s">
        <v>70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2"/>
    </row>
    <row r="6" spans="1:17" ht="15" customHeight="1" x14ac:dyDescent="0.3">
      <c r="A6" s="2"/>
      <c r="B6" s="6"/>
      <c r="C6" s="11" t="s">
        <v>3</v>
      </c>
      <c r="D6" s="12" t="s">
        <v>4</v>
      </c>
      <c r="E6" s="13" t="s">
        <v>5</v>
      </c>
      <c r="F6" s="14" t="s">
        <v>6</v>
      </c>
      <c r="G6" s="15"/>
      <c r="H6" s="12"/>
      <c r="I6" s="16" t="s">
        <v>7</v>
      </c>
      <c r="J6" s="17"/>
      <c r="K6" s="17"/>
      <c r="L6" s="17"/>
      <c r="M6" s="17"/>
      <c r="N6" s="17"/>
      <c r="O6" s="17"/>
      <c r="P6" s="10"/>
      <c r="Q6" s="2"/>
    </row>
    <row r="7" spans="1:17" ht="14.4" customHeight="1" x14ac:dyDescent="0.3">
      <c r="A7" s="2"/>
      <c r="B7" s="6"/>
      <c r="C7" s="18"/>
      <c r="D7" s="19"/>
      <c r="E7" s="20" t="s">
        <v>8</v>
      </c>
      <c r="F7" s="21" t="s">
        <v>9</v>
      </c>
      <c r="G7" s="22" t="s">
        <v>10</v>
      </c>
      <c r="H7" s="23" t="s">
        <v>11</v>
      </c>
      <c r="I7" s="24" t="s">
        <v>8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5"/>
      <c r="Q7" s="2"/>
    </row>
    <row r="8" spans="1:17" ht="14.4" customHeight="1" x14ac:dyDescent="0.3">
      <c r="A8" s="2"/>
      <c r="B8" s="6"/>
      <c r="C8" s="26">
        <v>4028</v>
      </c>
      <c r="D8" s="27" t="s">
        <v>71</v>
      </c>
      <c r="E8" s="28">
        <v>210</v>
      </c>
      <c r="F8" s="29">
        <v>197</v>
      </c>
      <c r="G8" s="30">
        <v>196</v>
      </c>
      <c r="H8" s="30">
        <v>196</v>
      </c>
      <c r="I8" s="31"/>
      <c r="J8" s="32"/>
      <c r="K8" s="32"/>
      <c r="L8" s="32"/>
      <c r="M8" s="32"/>
      <c r="N8" s="32"/>
      <c r="O8" s="32"/>
      <c r="P8" s="10"/>
      <c r="Q8" s="2"/>
    </row>
    <row r="9" spans="1:17" ht="14.4" customHeight="1" x14ac:dyDescent="0.3">
      <c r="A9" s="2"/>
      <c r="B9" s="6"/>
      <c r="C9" s="33">
        <v>4030</v>
      </c>
      <c r="D9" s="34" t="s">
        <v>72</v>
      </c>
      <c r="E9" s="35">
        <v>210</v>
      </c>
      <c r="F9" s="36">
        <v>179</v>
      </c>
      <c r="G9" s="37">
        <v>180</v>
      </c>
      <c r="H9" s="37">
        <v>180</v>
      </c>
      <c r="I9" s="38"/>
      <c r="J9" s="39"/>
      <c r="K9" s="39"/>
      <c r="L9" s="39"/>
      <c r="M9" s="39"/>
      <c r="N9" s="39"/>
      <c r="O9" s="39"/>
      <c r="P9" s="10"/>
      <c r="Q9" s="2"/>
    </row>
    <row r="10" spans="1:17" ht="14.4" customHeight="1" x14ac:dyDescent="0.3">
      <c r="A10" s="2"/>
      <c r="B10" s="6"/>
      <c r="C10" s="33">
        <v>4070</v>
      </c>
      <c r="D10" s="34" t="s">
        <v>73</v>
      </c>
      <c r="E10" s="35">
        <v>210</v>
      </c>
      <c r="F10" s="36">
        <v>201</v>
      </c>
      <c r="G10" s="37">
        <v>196</v>
      </c>
      <c r="H10" s="37">
        <v>195</v>
      </c>
      <c r="I10" s="38"/>
      <c r="J10" s="40"/>
      <c r="K10" s="39"/>
      <c r="L10" s="39"/>
      <c r="M10" s="39"/>
      <c r="N10" s="39"/>
      <c r="O10" s="39"/>
      <c r="P10" s="10"/>
      <c r="Q10" s="2"/>
    </row>
    <row r="11" spans="1:17" ht="14.4" customHeight="1" x14ac:dyDescent="0.3">
      <c r="A11" s="2"/>
      <c r="B11" s="6"/>
      <c r="C11" s="33">
        <v>4614</v>
      </c>
      <c r="D11" s="34" t="s">
        <v>74</v>
      </c>
      <c r="E11" s="35">
        <v>195</v>
      </c>
      <c r="F11" s="36">
        <v>183</v>
      </c>
      <c r="G11" s="37">
        <v>181</v>
      </c>
      <c r="H11" s="37">
        <v>180</v>
      </c>
      <c r="I11" s="38"/>
      <c r="J11" s="39"/>
      <c r="K11" s="39"/>
      <c r="L11" s="39"/>
      <c r="M11" s="39"/>
      <c r="N11" s="39"/>
      <c r="O11" s="39"/>
      <c r="P11" s="10"/>
      <c r="Q11" s="2"/>
    </row>
    <row r="12" spans="1:17" hidden="1" x14ac:dyDescent="0.3">
      <c r="A12" s="2"/>
      <c r="B12" s="6"/>
      <c r="C12" s="33"/>
      <c r="D12" s="34"/>
      <c r="E12" s="35"/>
      <c r="F12" s="36"/>
      <c r="G12" s="37"/>
      <c r="H12" s="37"/>
      <c r="I12" s="38"/>
      <c r="J12" s="39"/>
      <c r="K12" s="39"/>
      <c r="L12" s="39"/>
      <c r="M12" s="39"/>
      <c r="N12" s="39"/>
      <c r="O12" s="39"/>
      <c r="P12" s="10"/>
      <c r="Q12" s="2"/>
    </row>
    <row r="13" spans="1:17" hidden="1" x14ac:dyDescent="0.3">
      <c r="A13" s="2"/>
      <c r="B13" s="6"/>
      <c r="C13" s="33"/>
      <c r="D13" s="34"/>
      <c r="E13" s="35"/>
      <c r="F13" s="36"/>
      <c r="G13" s="37"/>
      <c r="H13" s="37"/>
      <c r="I13" s="38"/>
      <c r="J13" s="39"/>
      <c r="K13" s="39"/>
      <c r="L13" s="39"/>
      <c r="M13" s="39"/>
      <c r="N13" s="39"/>
      <c r="O13" s="39"/>
      <c r="P13" s="10"/>
      <c r="Q13" s="2"/>
    </row>
    <row r="14" spans="1:17" hidden="1" x14ac:dyDescent="0.3">
      <c r="A14" s="2"/>
      <c r="B14" s="6"/>
      <c r="C14" s="33"/>
      <c r="D14" s="34"/>
      <c r="E14" s="35"/>
      <c r="F14" s="36"/>
      <c r="G14" s="37"/>
      <c r="H14" s="37"/>
      <c r="I14" s="38"/>
      <c r="J14" s="39"/>
      <c r="K14" s="39"/>
      <c r="L14" s="39"/>
      <c r="M14" s="39"/>
      <c r="N14" s="39"/>
      <c r="O14" s="39"/>
      <c r="P14" s="10"/>
      <c r="Q14" s="2"/>
    </row>
    <row r="15" spans="1:17" hidden="1" x14ac:dyDescent="0.3">
      <c r="A15" s="2"/>
      <c r="B15" s="6"/>
      <c r="C15" s="41"/>
      <c r="D15" s="34"/>
      <c r="E15" s="35"/>
      <c r="F15" s="36"/>
      <c r="G15" s="37"/>
      <c r="H15" s="37"/>
      <c r="I15" s="38"/>
      <c r="J15" s="39"/>
      <c r="K15" s="39"/>
      <c r="L15" s="39"/>
      <c r="M15" s="39"/>
      <c r="N15" s="39"/>
      <c r="O15" s="39"/>
      <c r="P15" s="10"/>
      <c r="Q15" s="2"/>
    </row>
    <row r="16" spans="1:17" hidden="1" x14ac:dyDescent="0.3">
      <c r="A16" s="2"/>
      <c r="B16" s="6"/>
      <c r="C16" s="33"/>
      <c r="D16" s="34"/>
      <c r="E16" s="35"/>
      <c r="F16" s="36"/>
      <c r="G16" s="37"/>
      <c r="H16" s="37"/>
      <c r="I16" s="38"/>
      <c r="J16" s="39"/>
      <c r="K16" s="39"/>
      <c r="L16" s="39"/>
      <c r="M16" s="39"/>
      <c r="N16" s="39"/>
      <c r="O16" s="39"/>
      <c r="P16" s="10"/>
      <c r="Q16" s="2"/>
    </row>
    <row r="17" spans="1:17" hidden="1" x14ac:dyDescent="0.3">
      <c r="A17" s="2"/>
      <c r="B17" s="6"/>
      <c r="C17" s="33"/>
      <c r="D17" s="34"/>
      <c r="E17" s="35"/>
      <c r="F17" s="36"/>
      <c r="G17" s="37"/>
      <c r="H17" s="37"/>
      <c r="I17" s="38"/>
      <c r="J17" s="39"/>
      <c r="K17" s="39"/>
      <c r="L17" s="39"/>
      <c r="M17" s="39"/>
      <c r="N17" s="39"/>
      <c r="O17" s="39"/>
      <c r="P17" s="10"/>
      <c r="Q17" s="2"/>
    </row>
    <row r="18" spans="1:17" hidden="1" x14ac:dyDescent="0.3">
      <c r="A18" s="2"/>
      <c r="B18" s="6"/>
      <c r="C18" s="33"/>
      <c r="D18" s="34"/>
      <c r="E18" s="35"/>
      <c r="F18" s="36"/>
      <c r="G18" s="37"/>
      <c r="H18" s="37"/>
      <c r="I18" s="38"/>
      <c r="J18" s="39"/>
      <c r="K18" s="39"/>
      <c r="L18" s="39"/>
      <c r="M18" s="39"/>
      <c r="N18" s="39"/>
      <c r="O18" s="39"/>
      <c r="P18" s="10"/>
      <c r="Q18" s="2"/>
    </row>
    <row r="19" spans="1:17" hidden="1" x14ac:dyDescent="0.3">
      <c r="A19" s="2"/>
      <c r="B19" s="6"/>
      <c r="C19" s="33"/>
      <c r="D19" s="34"/>
      <c r="E19" s="35"/>
      <c r="F19" s="36"/>
      <c r="G19" s="37"/>
      <c r="H19" s="37"/>
      <c r="I19" s="38"/>
      <c r="J19" s="39"/>
      <c r="K19" s="39"/>
      <c r="L19" s="39"/>
      <c r="M19" s="39"/>
      <c r="N19" s="39"/>
      <c r="O19" s="39"/>
      <c r="P19" s="10"/>
      <c r="Q19" s="2"/>
    </row>
    <row r="20" spans="1:17" hidden="1" x14ac:dyDescent="0.3">
      <c r="A20" s="2"/>
      <c r="B20" s="6"/>
      <c r="C20" s="33"/>
      <c r="D20" s="34"/>
      <c r="E20" s="35"/>
      <c r="F20" s="36"/>
      <c r="G20" s="37"/>
      <c r="H20" s="37"/>
      <c r="I20" s="38"/>
      <c r="J20" s="39"/>
      <c r="K20" s="39"/>
      <c r="L20" s="39"/>
      <c r="M20" s="39"/>
      <c r="N20" s="39"/>
      <c r="O20" s="39"/>
      <c r="P20" s="10"/>
      <c r="Q20" s="2"/>
    </row>
    <row r="21" spans="1:17" hidden="1" x14ac:dyDescent="0.3">
      <c r="A21" s="2"/>
      <c r="B21" s="6"/>
      <c r="C21" s="33"/>
      <c r="D21" s="34"/>
      <c r="E21" s="35"/>
      <c r="F21" s="36"/>
      <c r="G21" s="37"/>
      <c r="H21" s="37"/>
      <c r="I21" s="38"/>
      <c r="J21" s="39"/>
      <c r="K21" s="39"/>
      <c r="L21" s="39"/>
      <c r="M21" s="39"/>
      <c r="N21" s="39"/>
      <c r="O21" s="39"/>
      <c r="P21" s="10"/>
      <c r="Q21" s="2"/>
    </row>
    <row r="22" spans="1:17" hidden="1" x14ac:dyDescent="0.3">
      <c r="A22" s="2"/>
      <c r="B22" s="6"/>
      <c r="C22" s="33"/>
      <c r="D22" s="34"/>
      <c r="E22" s="35"/>
      <c r="F22" s="36"/>
      <c r="G22" s="37"/>
      <c r="H22" s="37"/>
      <c r="I22" s="38"/>
      <c r="J22" s="39"/>
      <c r="K22" s="39"/>
      <c r="L22" s="39"/>
      <c r="M22" s="39"/>
      <c r="N22" s="39"/>
      <c r="O22" s="39"/>
      <c r="P22" s="10"/>
      <c r="Q22" s="2"/>
    </row>
    <row r="23" spans="1:17" hidden="1" x14ac:dyDescent="0.3">
      <c r="A23" s="2"/>
      <c r="B23" s="6"/>
      <c r="C23" s="33"/>
      <c r="D23" s="34"/>
      <c r="E23" s="35"/>
      <c r="F23" s="36"/>
      <c r="G23" s="37"/>
      <c r="H23" s="37"/>
      <c r="I23" s="38"/>
      <c r="J23" s="39"/>
      <c r="K23" s="39"/>
      <c r="L23" s="39"/>
      <c r="M23" s="39"/>
      <c r="N23" s="39"/>
      <c r="O23" s="39"/>
      <c r="P23" s="10"/>
      <c r="Q23" s="2"/>
    </row>
    <row r="24" spans="1:17" hidden="1" x14ac:dyDescent="0.3">
      <c r="A24" s="2"/>
      <c r="B24" s="6"/>
      <c r="C24" s="33"/>
      <c r="D24" s="34"/>
      <c r="E24" s="35"/>
      <c r="F24" s="36"/>
      <c r="G24" s="37"/>
      <c r="H24" s="37"/>
      <c r="I24" s="38"/>
      <c r="J24" s="39"/>
      <c r="K24" s="39"/>
      <c r="L24" s="39"/>
      <c r="M24" s="39"/>
      <c r="N24" s="39"/>
      <c r="O24" s="39"/>
      <c r="P24" s="10"/>
      <c r="Q24" s="2"/>
    </row>
    <row r="25" spans="1:17" hidden="1" x14ac:dyDescent="0.3">
      <c r="A25" s="2"/>
      <c r="B25" s="6"/>
      <c r="C25" s="33"/>
      <c r="D25" s="34"/>
      <c r="E25" s="35"/>
      <c r="F25" s="36"/>
      <c r="G25" s="37"/>
      <c r="H25" s="37"/>
      <c r="I25" s="38"/>
      <c r="J25" s="39"/>
      <c r="K25" s="39"/>
      <c r="L25" s="39"/>
      <c r="M25" s="39"/>
      <c r="N25" s="39"/>
      <c r="O25" s="39"/>
      <c r="P25" s="10"/>
      <c r="Q25" s="2"/>
    </row>
    <row r="26" spans="1:17" hidden="1" x14ac:dyDescent="0.3">
      <c r="A26" s="2"/>
      <c r="B26" s="6"/>
      <c r="C26" s="33"/>
      <c r="D26" s="34"/>
      <c r="E26" s="35"/>
      <c r="F26" s="36"/>
      <c r="G26" s="37"/>
      <c r="H26" s="37"/>
      <c r="I26" s="38"/>
      <c r="J26" s="39"/>
      <c r="K26" s="39"/>
      <c r="L26" s="39"/>
      <c r="M26" s="39"/>
      <c r="N26" s="39"/>
      <c r="O26" s="39"/>
      <c r="P26" s="10"/>
      <c r="Q26" s="2"/>
    </row>
    <row r="27" spans="1:17" hidden="1" x14ac:dyDescent="0.3">
      <c r="A27" s="2"/>
      <c r="B27" s="6"/>
      <c r="C27" s="42"/>
      <c r="D27" s="43"/>
      <c r="E27" s="44"/>
      <c r="F27" s="45"/>
      <c r="G27" s="46"/>
      <c r="H27" s="47"/>
      <c r="I27" s="48"/>
      <c r="J27" s="49"/>
      <c r="K27" s="49"/>
      <c r="L27" s="49"/>
      <c r="M27" s="49"/>
      <c r="N27" s="49"/>
      <c r="O27" s="49"/>
      <c r="P27" s="10"/>
      <c r="Q27" s="2"/>
    </row>
    <row r="28" spans="1:17" ht="4.5" customHeight="1" x14ac:dyDescent="0.3">
      <c r="A28" s="2"/>
      <c r="B28" s="6"/>
      <c r="C28" s="4"/>
      <c r="D28" s="50"/>
      <c r="E28" s="4"/>
      <c r="F28" s="51"/>
      <c r="G28" s="51"/>
      <c r="H28" s="51"/>
      <c r="I28" s="4"/>
      <c r="J28" s="4"/>
      <c r="K28" s="52"/>
      <c r="L28" s="52"/>
      <c r="M28" s="52"/>
      <c r="N28" s="52"/>
      <c r="O28" s="52"/>
      <c r="P28" s="25"/>
      <c r="Q28" s="2"/>
    </row>
    <row r="29" spans="1:17" ht="15" customHeight="1" x14ac:dyDescent="0.3">
      <c r="A29" s="2"/>
      <c r="B29" s="6"/>
      <c r="C29" s="25"/>
      <c r="D29" s="53" t="s">
        <v>20</v>
      </c>
      <c r="E29" s="54"/>
      <c r="F29" s="55">
        <f>SUM(F8:F27)</f>
        <v>760</v>
      </c>
      <c r="G29" s="56">
        <f>SUM(G8:G27)</f>
        <v>753</v>
      </c>
      <c r="H29" s="57">
        <f>SUM(H8:H27)</f>
        <v>751</v>
      </c>
      <c r="I29" s="58">
        <v>825</v>
      </c>
      <c r="J29" s="59">
        <v>770</v>
      </c>
      <c r="K29" s="59">
        <v>752</v>
      </c>
      <c r="L29" s="59">
        <v>707</v>
      </c>
      <c r="M29" s="59">
        <v>734</v>
      </c>
      <c r="N29" s="59">
        <v>708</v>
      </c>
      <c r="O29" s="59">
        <v>715</v>
      </c>
      <c r="P29" s="10"/>
      <c r="Q29" s="2"/>
    </row>
    <row r="30" spans="1:17" hidden="1" x14ac:dyDescent="0.3">
      <c r="A30" s="2"/>
      <c r="B30" s="6"/>
      <c r="C30" s="25"/>
      <c r="D30" s="60" t="s">
        <v>21</v>
      </c>
      <c r="E30" s="61"/>
      <c r="F30" s="62"/>
      <c r="G30" s="63"/>
      <c r="H30" s="64"/>
      <c r="I30" s="65"/>
      <c r="J30" s="66"/>
      <c r="K30" s="66"/>
      <c r="L30" s="66"/>
      <c r="M30" s="66"/>
      <c r="N30" s="66"/>
      <c r="O30" s="66"/>
      <c r="P30" s="10"/>
      <c r="Q30" s="2"/>
    </row>
    <row r="31" spans="1:17" ht="4.5" customHeight="1" x14ac:dyDescent="0.3">
      <c r="A31" s="2"/>
      <c r="B31" s="6"/>
      <c r="C31" s="67"/>
      <c r="D31" s="68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25"/>
      <c r="Q31" s="2"/>
    </row>
    <row r="32" spans="1:17" ht="15" customHeight="1" x14ac:dyDescent="0.3">
      <c r="A32" s="2"/>
      <c r="B32" s="6"/>
      <c r="C32" s="67"/>
      <c r="D32" s="71" t="s">
        <v>22</v>
      </c>
      <c r="E32" s="72">
        <f>SUM(E8:E27)</f>
        <v>825</v>
      </c>
      <c r="F32" s="73"/>
      <c r="G32" s="74"/>
      <c r="H32" s="75"/>
      <c r="I32" s="58">
        <v>825</v>
      </c>
      <c r="J32" s="59">
        <v>745</v>
      </c>
      <c r="K32" s="59">
        <v>745</v>
      </c>
      <c r="L32" s="59">
        <v>745</v>
      </c>
      <c r="M32" s="59">
        <v>745</v>
      </c>
      <c r="N32" s="59">
        <v>745</v>
      </c>
      <c r="O32" s="59">
        <v>745</v>
      </c>
      <c r="P32" s="10"/>
      <c r="Q32" s="2"/>
    </row>
    <row r="33" spans="1:17" ht="15" customHeight="1" x14ac:dyDescent="0.3">
      <c r="A33" s="2"/>
      <c r="B33" s="6"/>
      <c r="C33" s="67"/>
      <c r="D33" s="76" t="s">
        <v>23</v>
      </c>
      <c r="E33" s="77"/>
      <c r="F33" s="78"/>
      <c r="G33" s="79"/>
      <c r="H33" s="80"/>
      <c r="I33" s="81">
        <f t="shared" ref="I33:O33" si="0">IF(I29="","",I32-I29)</f>
        <v>0</v>
      </c>
      <c r="J33" s="82">
        <f t="shared" si="0"/>
        <v>-25</v>
      </c>
      <c r="K33" s="82">
        <f t="shared" si="0"/>
        <v>-7</v>
      </c>
      <c r="L33" s="82">
        <f t="shared" si="0"/>
        <v>38</v>
      </c>
      <c r="M33" s="82">
        <f t="shared" si="0"/>
        <v>11</v>
      </c>
      <c r="N33" s="82">
        <f t="shared" si="0"/>
        <v>37</v>
      </c>
      <c r="O33" s="82">
        <f t="shared" si="0"/>
        <v>30</v>
      </c>
      <c r="P33" s="10"/>
      <c r="Q33" s="2"/>
    </row>
    <row r="34" spans="1:17" ht="15" customHeight="1" x14ac:dyDescent="0.3">
      <c r="A34" s="2"/>
      <c r="B34" s="6"/>
      <c r="C34" s="67"/>
      <c r="D34" s="76" t="s">
        <v>24</v>
      </c>
      <c r="E34" s="83"/>
      <c r="F34" s="84"/>
      <c r="G34" s="85"/>
      <c r="H34" s="86"/>
      <c r="I34" s="87">
        <f>IF(I32="","",I33/I32)</f>
        <v>0</v>
      </c>
      <c r="J34" s="88">
        <f t="shared" ref="J34:O34" si="1">IF(J32="","",J33/J32)</f>
        <v>-3.3557046979865772E-2</v>
      </c>
      <c r="K34" s="88">
        <f t="shared" si="1"/>
        <v>-9.3959731543624154E-3</v>
      </c>
      <c r="L34" s="88">
        <f t="shared" si="1"/>
        <v>5.1006711409395972E-2</v>
      </c>
      <c r="M34" s="88">
        <f t="shared" si="1"/>
        <v>1.4765100671140939E-2</v>
      </c>
      <c r="N34" s="88">
        <f t="shared" si="1"/>
        <v>4.9664429530201344E-2</v>
      </c>
      <c r="O34" s="88">
        <f t="shared" si="1"/>
        <v>4.0268456375838924E-2</v>
      </c>
      <c r="P34" s="10"/>
      <c r="Q34" s="2"/>
    </row>
    <row r="35" spans="1:17" ht="15" customHeight="1" x14ac:dyDescent="0.3">
      <c r="A35" s="2"/>
      <c r="B35" s="6"/>
      <c r="C35" s="67"/>
      <c r="D35" s="89" t="s">
        <v>25</v>
      </c>
      <c r="E35" s="90"/>
      <c r="F35" s="62"/>
      <c r="G35" s="63"/>
      <c r="H35" s="91"/>
      <c r="I35" s="92">
        <f t="shared" ref="I35:O35" si="2">IF(I29="","",I33/30)</f>
        <v>0</v>
      </c>
      <c r="J35" s="93">
        <f t="shared" si="2"/>
        <v>-0.83333333333333337</v>
      </c>
      <c r="K35" s="93">
        <f t="shared" si="2"/>
        <v>-0.23333333333333334</v>
      </c>
      <c r="L35" s="93">
        <f t="shared" si="2"/>
        <v>1.2666666666666666</v>
      </c>
      <c r="M35" s="93">
        <f t="shared" si="2"/>
        <v>0.36666666666666664</v>
      </c>
      <c r="N35" s="93">
        <f t="shared" si="2"/>
        <v>1.2333333333333334</v>
      </c>
      <c r="O35" s="93">
        <f t="shared" si="2"/>
        <v>1</v>
      </c>
      <c r="P35" s="10"/>
      <c r="Q35" s="2"/>
    </row>
    <row r="36" spans="1:17" ht="30" customHeight="1" x14ac:dyDescent="0.3">
      <c r="A36" s="2"/>
      <c r="B36" s="94"/>
      <c r="C36" s="95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2"/>
    </row>
    <row r="37" spans="1:17" ht="14.4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4" customHeight="1" x14ac:dyDescent="0.3"/>
  </sheetData>
  <sheetProtection algorithmName="SHA-512" hashValue="mh4VV16WbQhpsmarDC/W9yd+XT4VB3FMtLIq4q6GE6nsTHcpnaJ0IsuTx9Ic83nuJkPMNy+z24UjbDADdco1QQ==" saltValue="qrd2N8lSU9WpIs645KwieQ==" spinCount="100000" sheet="1" objects="1" scenarios="1"/>
  <mergeCells count="6">
    <mergeCell ref="D5:O5"/>
    <mergeCell ref="C6:C7"/>
    <mergeCell ref="D6:D7"/>
    <mergeCell ref="F6:H6"/>
    <mergeCell ref="I6:O6"/>
    <mergeCell ref="E36:O36"/>
  </mergeCells>
  <conditionalFormatting sqref="I34:O34">
    <cfRule type="containsBlanks" dxfId="59" priority="5">
      <formula>LEN(TRIM(I34))=0</formula>
    </cfRule>
    <cfRule type="cellIs" dxfId="58" priority="6" stopIfTrue="1" operator="lessThan">
      <formula>0</formula>
    </cfRule>
    <cfRule type="cellIs" dxfId="57" priority="7" stopIfTrue="1" operator="between">
      <formula>0</formula>
      <formula>0.05</formula>
    </cfRule>
    <cfRule type="cellIs" dxfId="56" priority="8" stopIfTrue="1" operator="greaterThan">
      <formula>0.05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8FAE2B09F004C9AE752C398A020CF" ma:contentTypeVersion="15" ma:contentTypeDescription="Create a new document." ma:contentTypeScope="" ma:versionID="4ee187fd815c04275e8a9cd1543f5206">
  <xsd:schema xmlns:xsd="http://www.w3.org/2001/XMLSchema" xmlns:xs="http://www.w3.org/2001/XMLSchema" xmlns:p="http://schemas.microsoft.com/office/2006/metadata/properties" xmlns:ns2="5161dc60-4c85-427b-a6fa-dd100cdc21d3" xmlns:ns3="5e4dcc99-03c7-48d7-9475-180c614a0e82" targetNamespace="http://schemas.microsoft.com/office/2006/metadata/properties" ma:root="true" ma:fieldsID="45b90ebe6b4f0bbf6f88e27e6f8945b8" ns2:_="" ns3:_="">
    <xsd:import namespace="5161dc60-4c85-427b-a6fa-dd100cdc21d3"/>
    <xsd:import namespace="5e4dcc99-03c7-48d7-9475-180c614a0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1dc60-4c85-427b-a6fa-dd100cdc21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ae3d5d-5fe9-43d6-b35b-861e192a74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cc99-03c7-48d7-9475-180c614a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3bc9c9-df3e-4003-ad42-ce4da8207895}" ma:internalName="TaxCatchAll" ma:showField="CatchAllData" ma:web="5e4dcc99-03c7-48d7-9475-180c614a0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4dcc99-03c7-48d7-9475-180c614a0e82" xsi:nil="true"/>
    <lcf76f155ced4ddcb4097134ff3c332f xmlns="5161dc60-4c85-427b-a6fa-dd100cdc21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3CCC6C-53EC-4462-B670-55BF04D8C6E9}"/>
</file>

<file path=customXml/itemProps2.xml><?xml version="1.0" encoding="utf-8"?>
<ds:datastoreItem xmlns:ds="http://schemas.openxmlformats.org/officeDocument/2006/customXml" ds:itemID="{0165A166-34B8-4BE9-9CD4-D5734ED62D8B}"/>
</file>

<file path=customXml/itemProps3.xml><?xml version="1.0" encoding="utf-8"?>
<ds:datastoreItem xmlns:ds="http://schemas.openxmlformats.org/officeDocument/2006/customXml" ds:itemID="{094D7FB6-2B1D-45C2-9273-406A135F4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Letchworth</vt:lpstr>
      <vt:lpstr>Baldock</vt:lpstr>
      <vt:lpstr>Hitchin</vt:lpstr>
      <vt:lpstr>Stevenage</vt:lpstr>
      <vt:lpstr>Bishop's Stortford   Sawbridgew</vt:lpstr>
      <vt:lpstr>Hertford &amp; Ware</vt:lpstr>
      <vt:lpstr>Hoddesdon</vt:lpstr>
      <vt:lpstr>Cheshunt</vt:lpstr>
      <vt:lpstr>Harpenden</vt:lpstr>
      <vt:lpstr>Welwyn Garden City</vt:lpstr>
      <vt:lpstr>St Albans</vt:lpstr>
      <vt:lpstr>Hatfield</vt:lpstr>
      <vt:lpstr>Potters Bar</vt:lpstr>
      <vt:lpstr>Borehamwood</vt:lpstr>
      <vt:lpstr>Tring</vt:lpstr>
      <vt:lpstr>Hemel Hempstead</vt:lpstr>
      <vt:lpstr>Rickmansworth</vt:lpstr>
      <vt:lpstr>Watford</vt:lpstr>
      <vt:lpstr>Bushey &amp; Radlett</vt:lpstr>
      <vt:lpstr>Berkhamsted</vt:lpstr>
      <vt:lpstr>Royston</vt:lpstr>
      <vt:lpstr>Buntingford Middle</vt:lpstr>
      <vt:lpstr>Buntingford 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Boden</dc:creator>
  <cp:lastModifiedBy>Grace Boden</cp:lastModifiedBy>
  <dcterms:created xsi:type="dcterms:W3CDTF">2022-06-27T10:17:20Z</dcterms:created>
  <dcterms:modified xsi:type="dcterms:W3CDTF">2022-06-27T10:19:04Z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0x0101006C28FAE2B09F004C9AE752C398A020CF</vt:lpwstr>
  </property>
  <property fmtid="{D5CDD505-2E9C-101B-9397-08002B2CF9AE}" pid="3" name="MediaServiceImageTags">
    <vt:lpwstr/>
  </property>
</Properties>
</file>